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Príjmy" sheetId="1" r:id="rId1"/>
    <sheet name="Bežné výdaje" sheetId="2" r:id="rId2"/>
    <sheet name="Kap_výd__výd_FO" sheetId="3" r:id="rId3"/>
    <sheet name="Hárok1" sheetId="4" state="hidden" r:id="rId4"/>
  </sheets>
  <definedNames/>
  <calcPr fullCalcOnLoad="1"/>
</workbook>
</file>

<file path=xl/sharedStrings.xml><?xml version="1.0" encoding="utf-8"?>
<sst xmlns="http://schemas.openxmlformats.org/spreadsheetml/2006/main" count="536" uniqueCount="406">
  <si>
    <t xml:space="preserve">PRÍJMOVÁ  ČASŤ                       </t>
  </si>
  <si>
    <t>Daňové príjmy</t>
  </si>
  <si>
    <t>111 003 /41</t>
  </si>
  <si>
    <t>Výnos dane z príjmov pre samosprávu</t>
  </si>
  <si>
    <t>121 001 /41</t>
  </si>
  <si>
    <t>Daň  z nehnuteľnosti-z pozemkov</t>
  </si>
  <si>
    <t>121 002 /41</t>
  </si>
  <si>
    <t>Dan z nehnuteľnosti – zo stavieb</t>
  </si>
  <si>
    <t>121 003 /41</t>
  </si>
  <si>
    <t>Dan z bytov a nebyt.priestorov</t>
  </si>
  <si>
    <t>133 001 /41</t>
  </si>
  <si>
    <t>Daň za psa</t>
  </si>
  <si>
    <t>133 006 /41</t>
  </si>
  <si>
    <t>Daň za ubytovacie kapacity</t>
  </si>
  <si>
    <t>133 012 /41</t>
  </si>
  <si>
    <t>Daň za užívanie verej.priestranstva</t>
  </si>
  <si>
    <t>133 013 /41</t>
  </si>
  <si>
    <t>Za zber a odvoz odpadu</t>
  </si>
  <si>
    <t>139001/41</t>
  </si>
  <si>
    <t>zo zrušených miestnych popl.</t>
  </si>
  <si>
    <t>Nedaňové príjmy</t>
  </si>
  <si>
    <t>211 003/20</t>
  </si>
  <si>
    <t>Dividendy</t>
  </si>
  <si>
    <t>212 001 /41</t>
  </si>
  <si>
    <t>Z uhrad za vyťaženeé nerasty</t>
  </si>
  <si>
    <t>212 002 /41</t>
  </si>
  <si>
    <t>Z prenajatých pozemkov</t>
  </si>
  <si>
    <t>212 003 /41</t>
  </si>
  <si>
    <t>Z prenajatých budov, priestorov a obj</t>
  </si>
  <si>
    <t>212 004 /41</t>
  </si>
  <si>
    <t>Z prenajatých strojov,zar.,náradia</t>
  </si>
  <si>
    <t>223 001 /41</t>
  </si>
  <si>
    <t>Uroky</t>
  </si>
  <si>
    <t>Uroky na BU -/ úroky z dotácie</t>
  </si>
  <si>
    <t>244 /41</t>
  </si>
  <si>
    <t>Uroky z termínovan.vkladov</t>
  </si>
  <si>
    <t>Iné nedaňové príjmy</t>
  </si>
  <si>
    <t>292 006 /41</t>
  </si>
  <si>
    <t>Z náhrad z poistného plneneia</t>
  </si>
  <si>
    <t>292 008 /41</t>
  </si>
  <si>
    <t>Z výťažkov lotérii</t>
  </si>
  <si>
    <t>292 012 /41</t>
  </si>
  <si>
    <t>Z dobropisov</t>
  </si>
  <si>
    <t>292 017 /41</t>
  </si>
  <si>
    <t>Vratky</t>
  </si>
  <si>
    <t>292 019 /41</t>
  </si>
  <si>
    <t>292 027 /41</t>
  </si>
  <si>
    <t>Iné príjmy</t>
  </si>
  <si>
    <t>Tuzemské bežné granty a  transfery</t>
  </si>
  <si>
    <t>BEŽNÉ PRÍJMY SPOLU:</t>
  </si>
  <si>
    <t>233 001 /42</t>
  </si>
  <si>
    <t>Príjmy za predaj pozemkov</t>
  </si>
  <si>
    <t xml:space="preserve">Kapit.transfer zo štát.rozpočtu  </t>
  </si>
  <si>
    <t>322 002/45</t>
  </si>
  <si>
    <t>Kapit.transfer zo štát.fondu</t>
  </si>
  <si>
    <t xml:space="preserve">KAPITÁLOVE PRÍJMY SPOLU: </t>
  </si>
  <si>
    <t>400</t>
  </si>
  <si>
    <t>424</t>
  </si>
  <si>
    <t>lízing</t>
  </si>
  <si>
    <t>454 001</t>
  </si>
  <si>
    <t>zostatok prostr.z minul.roka</t>
  </si>
  <si>
    <t>454 002</t>
  </si>
  <si>
    <t>rezervný fond</t>
  </si>
  <si>
    <t xml:space="preserve"> 513002/52</t>
  </si>
  <si>
    <t>Prijatý úver  - na kapitál.výdaje</t>
  </si>
  <si>
    <t xml:space="preserve">    </t>
  </si>
  <si>
    <t>VÝDAJOVÁ  ČASŤ</t>
  </si>
  <si>
    <t xml:space="preserve">  Oddiel   </t>
  </si>
  <si>
    <t>Položka</t>
  </si>
  <si>
    <t>Kod zdr.</t>
  </si>
  <si>
    <t>RK</t>
  </si>
  <si>
    <t>01.1.1.6.</t>
  </si>
  <si>
    <t>Výdavky verejnej správy – OcU</t>
  </si>
  <si>
    <t>Základný plat</t>
  </si>
  <si>
    <t>/41</t>
  </si>
  <si>
    <t>Poistné do VšZP/podľa zamest.ktorí sú  v ZP</t>
  </si>
  <si>
    <t>Poistné do ostatných ZP/podľa zamest.ktorí sú  v ZP</t>
  </si>
  <si>
    <t>Na nemocenské poistenie</t>
  </si>
  <si>
    <t>Na dôchodkové - starobné poistenie</t>
  </si>
  <si>
    <t>Na úrazové poistenie</t>
  </si>
  <si>
    <t>Na  poistenie  invalidné</t>
  </si>
  <si>
    <t>Na poistenie v nezamestnanosti</t>
  </si>
  <si>
    <t>Do rezervného fondu</t>
  </si>
  <si>
    <t>Príspevok do DDP/len ak máte zmluvy</t>
  </si>
  <si>
    <t>Cestovné náhrady</t>
  </si>
  <si>
    <t>Energie(elektrika,para,plyn,teplo,palivá)</t>
  </si>
  <si>
    <t>Vodné, stočné</t>
  </si>
  <si>
    <t>Poštové a telekomunikačné služby</t>
  </si>
  <si>
    <t>Interiérové vybavenie</t>
  </si>
  <si>
    <t>Výpočtová technika</t>
  </si>
  <si>
    <t>Telekomunikačná technika</t>
  </si>
  <si>
    <t>Prevádzkové stroje,prístroje tech.a náradie</t>
  </si>
  <si>
    <t>Špeciálne str.,prístroje, zariad.</t>
  </si>
  <si>
    <t>Všeobecný materiál</t>
  </si>
  <si>
    <t>Knihy,časopisy, noviny,učebné a kompenz.pomô</t>
  </si>
  <si>
    <t>Pracovné odevy,obuv a pracov.pomôcky</t>
  </si>
  <si>
    <t>Software(vrátane licencie)</t>
  </si>
  <si>
    <t>Palivá ako zdroj energie(do kosačiek ap.)</t>
  </si>
  <si>
    <t>Komunikačná infraštr.(mat.na zabezp.internet.sl., ap.)</t>
  </si>
  <si>
    <t>Doprava-prepravné/nájom dopr.prostr.</t>
  </si>
  <si>
    <t>Karty, známky, poplatky</t>
  </si>
  <si>
    <t>Rutinná a štandardná údržba-RaŠU-</t>
  </si>
  <si>
    <t>RaŠÚ –Výpočtovej techniky</t>
  </si>
  <si>
    <t>RaŠÚ – Telekomunikačnej techniky</t>
  </si>
  <si>
    <t>RaŠÚ – Prevádz.strojov,prístr.a zariadení,náradia</t>
  </si>
  <si>
    <t>RaŠÚ – Budov a objektov</t>
  </si>
  <si>
    <t>Nájom dopravných prostriedkov</t>
  </si>
  <si>
    <t>Nájomvýpočt.techniky</t>
  </si>
  <si>
    <t>Nájom softvéru</t>
  </si>
  <si>
    <t>Nájom komunikačnej infraštr.</t>
  </si>
  <si>
    <t>SLUŽBY- školenia,kurzy,semináre,porady</t>
  </si>
  <si>
    <t>Konkurzy  a súťaže</t>
  </si>
  <si>
    <t>Propagácia a reklama</t>
  </si>
  <si>
    <t>Všeobecné služby</t>
  </si>
  <si>
    <t>637004/1</t>
  </si>
  <si>
    <t>Spracovanie učtovníctva a miezd</t>
  </si>
  <si>
    <t>Špeciálny služby</t>
  </si>
  <si>
    <t>Náhrady-(CIS ap.)</t>
  </si>
  <si>
    <t>Štúdie,expertízy,posudky</t>
  </si>
  <si>
    <t>Poplatky,odvody,dane a clá</t>
  </si>
  <si>
    <t>Stravovanie</t>
  </si>
  <si>
    <t>Poistné</t>
  </si>
  <si>
    <t>Prídel do soc.fondu</t>
  </si>
  <si>
    <t>Odmeny a príspevky –poslancom OZ</t>
  </si>
  <si>
    <t>Odmeny-dohody o vykonaní práce</t>
  </si>
  <si>
    <t>Pokuty a penále</t>
  </si>
  <si>
    <t>Reprezentačné výdavky</t>
  </si>
  <si>
    <t>Transfér občian.združ., nadáciam</t>
  </si>
  <si>
    <t>Transfery – členské príspevky(ZMOS,RVC,Mikroreg.)</t>
  </si>
  <si>
    <t>– Odborovým organizáciám</t>
  </si>
  <si>
    <t xml:space="preserve">– Na odstupné </t>
  </si>
  <si>
    <t xml:space="preserve">– Jednotlivcom               </t>
  </si>
  <si>
    <t>– na nemocenské dávky / prvých 10dní PN</t>
  </si>
  <si>
    <t>úroky + DPH/lizing</t>
  </si>
  <si>
    <t>Manipulačné poplatky-lizing</t>
  </si>
  <si>
    <t>01.1.2.</t>
  </si>
  <si>
    <t>637012/41</t>
  </si>
  <si>
    <t>Poplatky bankám za vedenie účtu</t>
  </si>
  <si>
    <t>Poplatky bankám na účte skolstva- prenes.komp.</t>
  </si>
  <si>
    <t>Poistné do VšZP</t>
  </si>
  <si>
    <t>Na starobné poistenie</t>
  </si>
  <si>
    <t>Príspevok do DDP/ak máte zmluvu</t>
  </si>
  <si>
    <t>01.7.0.</t>
  </si>
  <si>
    <t>651002/41</t>
  </si>
  <si>
    <t>Splácanie úrokov z úveru-bankám</t>
  </si>
  <si>
    <t>653001/41</t>
  </si>
  <si>
    <t>Manipulačné poplatky s úvermi</t>
  </si>
  <si>
    <t>02.2.0.</t>
  </si>
  <si>
    <t>637027/111</t>
  </si>
  <si>
    <t>Odmena skladníka COO – dohody</t>
  </si>
  <si>
    <t>Karty, známky, poplatky STK</t>
  </si>
  <si>
    <t>Údržba strojov, techniky</t>
  </si>
  <si>
    <t xml:space="preserve">Údržba PZ </t>
  </si>
  <si>
    <t>Požiarna súťaž</t>
  </si>
  <si>
    <t>04.2.1.4.</t>
  </si>
  <si>
    <t>04.5.1.</t>
  </si>
  <si>
    <t xml:space="preserve">Údržba MK aj zimná </t>
  </si>
  <si>
    <t>05.1.0.</t>
  </si>
  <si>
    <t>Nakladanie s odpadmi</t>
  </si>
  <si>
    <t>Benzín do kosačiek/ palivo-zdroj energie</t>
  </si>
  <si>
    <t>Čistenie verejných priestranstiev</t>
  </si>
  <si>
    <t xml:space="preserve">Vývoz a likvidácia odpadu </t>
  </si>
  <si>
    <t xml:space="preserve"> uloženie odpadu</t>
  </si>
  <si>
    <t>05.2.0.</t>
  </si>
  <si>
    <t>Čistenie obecnej kanalizácie</t>
  </si>
  <si>
    <t>05.3.0.</t>
  </si>
  <si>
    <t>Čistenie potokov</t>
  </si>
  <si>
    <t>05.4.0.</t>
  </si>
  <si>
    <t>Ochrana prírody a krajiny</t>
  </si>
  <si>
    <t>Prac.stroje (píly,krovinorezy,kosačky,vysávače..)</t>
  </si>
  <si>
    <t>633 006</t>
  </si>
  <si>
    <t xml:space="preserve">633 010  </t>
  </si>
  <si>
    <t xml:space="preserve">VPP- pracovné odevy, pomôcky       </t>
  </si>
  <si>
    <t>637 015</t>
  </si>
  <si>
    <t>637 016</t>
  </si>
  <si>
    <t>Prídel do SF</t>
  </si>
  <si>
    <t>06.3.0.</t>
  </si>
  <si>
    <t>Údržba vodovodov</t>
  </si>
  <si>
    <t>prevádzkovanie vodovodu</t>
  </si>
  <si>
    <t>Rozbor vody</t>
  </si>
  <si>
    <t>06.4.0.</t>
  </si>
  <si>
    <t>VO- údržba ver.osvetlenia</t>
  </si>
  <si>
    <t>08.1.0.</t>
  </si>
  <si>
    <t>Rekreačné a športové služby- športové podujatia</t>
  </si>
  <si>
    <t>Údržba telovýchovných zariadení</t>
  </si>
  <si>
    <t>08.2.0.</t>
  </si>
  <si>
    <t>08.2.0.5.</t>
  </si>
  <si>
    <t>DoVP-knihovníčka</t>
  </si>
  <si>
    <t>08.3.0.</t>
  </si>
  <si>
    <t>Údržba MR</t>
  </si>
  <si>
    <t>Poplatky SOZA</t>
  </si>
  <si>
    <t>08.4.0.</t>
  </si>
  <si>
    <t>Vybavenie D.S.-bežné výdavky</t>
  </si>
  <si>
    <t>RaŠÚ – Prevádz.strojov,prístr.a zariadení v DS</t>
  </si>
  <si>
    <t>RaŠÚ – Budov a objektov- domu smútku</t>
  </si>
  <si>
    <t>09.1.1.1.</t>
  </si>
  <si>
    <t>Poistné do spoločnej ZP</t>
  </si>
  <si>
    <t>Poistné do ostatných ZP</t>
  </si>
  <si>
    <t>632 001</t>
  </si>
  <si>
    <t>632 002</t>
  </si>
  <si>
    <t>632 003</t>
  </si>
  <si>
    <t>633 001</t>
  </si>
  <si>
    <t>633 009</t>
  </si>
  <si>
    <t>635 006</t>
  </si>
  <si>
    <t>Poistné MŠ</t>
  </si>
  <si>
    <t>637 027</t>
  </si>
  <si>
    <t>09.6.0.1.</t>
  </si>
  <si>
    <t>10.2.0.2.</t>
  </si>
  <si>
    <t>637 002</t>
  </si>
  <si>
    <t>Posedenie s dôchodcami</t>
  </si>
  <si>
    <t>Odmeny -dohody o vykonaní práce</t>
  </si>
  <si>
    <t>BEŽNÉ VÝDAJE SPOLU:</t>
  </si>
  <si>
    <t>KAPITÁLOVÝ ROZPOČET</t>
  </si>
  <si>
    <t xml:space="preserve">Oddiel   </t>
  </si>
  <si>
    <t>PoložkaRK</t>
  </si>
  <si>
    <t>01116/</t>
  </si>
  <si>
    <t>711 001</t>
  </si>
  <si>
    <t>Kapitálové výdavky- nákup pozemkov</t>
  </si>
  <si>
    <t>/41-43-</t>
  </si>
  <si>
    <t>712 001</t>
  </si>
  <si>
    <t>Nákup budov priestorov a objektov</t>
  </si>
  <si>
    <t>52,45,111</t>
  </si>
  <si>
    <t>Interiérového vybavenia</t>
  </si>
  <si>
    <t>Výpočtovej techniky</t>
  </si>
  <si>
    <t>Telekomunikačnej techniky</t>
  </si>
  <si>
    <t>Nákup dopravných prostriedkov-osobných automobil.</t>
  </si>
  <si>
    <t>Náklad.vozidiel,ťahačov,prac.strojov,traktorov</t>
  </si>
  <si>
    <t>Prípravná a projektová dokumentácia (UPN ap.)</t>
  </si>
  <si>
    <t>Realizácia nových stavieb</t>
  </si>
  <si>
    <t>Rekonštrukcie a modernizácie</t>
  </si>
  <si>
    <t>Prístavby,nadstavby,stavebné úpravy</t>
  </si>
  <si>
    <t>04.3.5.</t>
  </si>
  <si>
    <t>717 001/41</t>
  </si>
  <si>
    <t>Rozšírenie elektrickej siete</t>
  </si>
  <si>
    <t>04.4.3.</t>
  </si>
  <si>
    <t>711 001/42</t>
  </si>
  <si>
    <t>716/41,43,..</t>
  </si>
  <si>
    <t>– Projektová dokumentácia</t>
  </si>
  <si>
    <t>04.5.1./</t>
  </si>
  <si>
    <t>Výstavba MK</t>
  </si>
  <si>
    <t>41-45-52-111-</t>
  </si>
  <si>
    <t>Rekonštrukcia a modernizácia MK</t>
  </si>
  <si>
    <t>717 001/ 41-45-111</t>
  </si>
  <si>
    <t>Výstavba kanalizácie a ČOV</t>
  </si>
  <si>
    <t>717 001/ 41, 45, 111</t>
  </si>
  <si>
    <t>Výstavba vodovodov</t>
  </si>
  <si>
    <t>Výstavba VO</t>
  </si>
  <si>
    <t>717 002/41</t>
  </si>
  <si>
    <t>Rekonštrukcia VO</t>
  </si>
  <si>
    <t>06.6.0.</t>
  </si>
  <si>
    <t>Plynofikácia obce</t>
  </si>
  <si>
    <t>717 0001/</t>
  </si>
  <si>
    <t>Výstavba športového areálu</t>
  </si>
  <si>
    <t>717 003/</t>
  </si>
  <si>
    <t>Prístavba, rozšírenie všešportov.areálu</t>
  </si>
  <si>
    <t>717 002/ 41</t>
  </si>
  <si>
    <t>Rekonštrukcia KSB</t>
  </si>
  <si>
    <t>717 003 /41</t>
  </si>
  <si>
    <t>Prístavby, nadstavby -KSB</t>
  </si>
  <si>
    <t xml:space="preserve">Rekonštrukcia MR </t>
  </si>
  <si>
    <t>717 001/ 41</t>
  </si>
  <si>
    <t>Výstavba DS</t>
  </si>
  <si>
    <t>Rekonštrukcia DS</t>
  </si>
  <si>
    <t>08.6.0.</t>
  </si>
  <si>
    <t>--výstavba kostola</t>
  </si>
  <si>
    <t>09.1.1.1</t>
  </si>
  <si>
    <t>717 002/41,111</t>
  </si>
  <si>
    <t>Rekonštr.MŠ</t>
  </si>
  <si>
    <t>09.1.2.1</t>
  </si>
  <si>
    <t>Rekonštrukcia ZŠ</t>
  </si>
  <si>
    <t>KAPITÁLOVE VÝDAJE SPOLU:</t>
  </si>
  <si>
    <t>821 005/41</t>
  </si>
  <si>
    <t>Splátka istiny – z úveru</t>
  </si>
  <si>
    <t>824/41</t>
  </si>
  <si>
    <t xml:space="preserve">Splátka istiny – lízing </t>
  </si>
  <si>
    <t>FINANČNÉ VÝDAJOVÉ OPERÁCIE SPOLU:</t>
  </si>
  <si>
    <t>292 019/41</t>
  </si>
  <si>
    <t>312001/111</t>
  </si>
  <si>
    <t xml:space="preserve">     Členenie      </t>
  </si>
  <si>
    <t xml:space="preserve">                  Ukazovateľ                                                         </t>
  </si>
  <si>
    <t>FINANČNÉ PRÍJMOVÉ OPERÁCIE</t>
  </si>
  <si>
    <t xml:space="preserve"> </t>
  </si>
  <si>
    <t>– Cirkvám,cirkev.charite</t>
  </si>
  <si>
    <t xml:space="preserve">        Názov rozpočtovej klasifikácie                      </t>
  </si>
  <si>
    <t xml:space="preserve">       Príjmy bežného rozpočtu spolu:</t>
  </si>
  <si>
    <t xml:space="preserve">       Výdaje bežného rozpočtu spolu:</t>
  </si>
  <si>
    <t xml:space="preserve">       Rozdiel :</t>
  </si>
  <si>
    <t>04.7.4. /111</t>
  </si>
  <si>
    <t>Komunikačná infraštr.</t>
  </si>
  <si>
    <t xml:space="preserve">Názov rozpočtovej klasifikácie                      </t>
  </si>
  <si>
    <t>– určených na likvidáciu</t>
  </si>
  <si>
    <t>Finančné výdaj.operácie/spl.istiny-úver,lízing   :</t>
  </si>
  <si>
    <t>Finančné príj.operácie/úver,lízing   :</t>
  </si>
  <si>
    <t>Kapitalové výdaje /7xx   :</t>
  </si>
  <si>
    <t>Kapitalové príjmy spolu/321 , 322...,   :</t>
  </si>
  <si>
    <t>Rozdiel kapitál.príjmy-výdaje   :</t>
  </si>
  <si>
    <t>637012/111</t>
  </si>
  <si>
    <t>322 001/111</t>
  </si>
  <si>
    <t>312 001/111</t>
  </si>
  <si>
    <t>242/41-/111</t>
  </si>
  <si>
    <t>09.2.1.1.</t>
  </si>
  <si>
    <t>/111</t>
  </si>
  <si>
    <t>09.5.0.1.</t>
  </si>
  <si>
    <t>03.2.0.</t>
  </si>
  <si>
    <t>Miestny rozhlas</t>
  </si>
  <si>
    <t>Dom smútku</t>
  </si>
  <si>
    <t>Verejné osvetlenie - el. energia</t>
  </si>
  <si>
    <t>Nákup kníh pre knižnicu</t>
  </si>
  <si>
    <t>Cestná doprava</t>
  </si>
  <si>
    <t>Pozemkové úpravy - ROEP</t>
  </si>
  <si>
    <t>Požiarná ochrana- energie</t>
  </si>
  <si>
    <t>Poistné ! Doprava</t>
  </si>
  <si>
    <t>Servis, údržba a opravy - ! Len doprava</t>
  </si>
  <si>
    <t>Kultúrne podujatia</t>
  </si>
  <si>
    <t>Výstavba - Nákup pozemkov</t>
  </si>
  <si>
    <t>Rekreácia, kultúra, náboženstvo</t>
  </si>
  <si>
    <t>Na invalidné</t>
  </si>
  <si>
    <t>Na poistenie do rezervného fondu</t>
  </si>
  <si>
    <t xml:space="preserve">suma </t>
  </si>
  <si>
    <t xml:space="preserve">ROK </t>
  </si>
  <si>
    <t>Odvod</t>
  </si>
  <si>
    <t>Suma za bežný rok</t>
  </si>
  <si>
    <t>Rozdiel finančné operácie  :</t>
  </si>
  <si>
    <t>Finančná a rozpočtová oblasť</t>
  </si>
  <si>
    <t>Transakcie verejného dlhu</t>
  </si>
  <si>
    <t>Ochrana pred požiarmi</t>
  </si>
  <si>
    <t xml:space="preserve">Dopravné-palivá  </t>
  </si>
  <si>
    <t>10.5.0.</t>
  </si>
  <si>
    <t>Príspevok do DDP</t>
  </si>
  <si>
    <t xml:space="preserve">Údržba </t>
  </si>
  <si>
    <t xml:space="preserve">Bežný trnsfer </t>
  </si>
  <si>
    <t>Materská škola</t>
  </si>
  <si>
    <t>Chránené dielne</t>
  </si>
  <si>
    <t xml:space="preserve"> /111</t>
  </si>
  <si>
    <t xml:space="preserve">Základná škola </t>
  </si>
  <si>
    <t xml:space="preserve">ŠKD </t>
  </si>
  <si>
    <t xml:space="preserve">Školské jedálne </t>
  </si>
  <si>
    <t xml:space="preserve"> Základný plat</t>
  </si>
  <si>
    <t xml:space="preserve">Opatrovateľská služba </t>
  </si>
  <si>
    <t>Aktivačné</t>
  </si>
  <si>
    <t>223 002/41</t>
  </si>
  <si>
    <t>Za materské školy, školské kluby deti</t>
  </si>
  <si>
    <t>Za predaj výrobkov,tovarov,  služieb a vodu</t>
  </si>
  <si>
    <t xml:space="preserve">Z refundácii/aktivačné </t>
  </si>
  <si>
    <r>
      <t>Z</t>
    </r>
    <r>
      <rPr>
        <sz val="9"/>
        <rFont val="Cambria"/>
        <family val="1"/>
      </rPr>
      <t>o ŠR - škola</t>
    </r>
  </si>
  <si>
    <t>Zo ŠR - vzdelávacie poukazy</t>
  </si>
  <si>
    <t>Zo ŠR - školské potreby</t>
  </si>
  <si>
    <t>Zo ŠR - stravné</t>
  </si>
  <si>
    <t>Zo štát.rozpočtu- predškoláci /MŠ</t>
  </si>
  <si>
    <t>312 00 /111</t>
  </si>
  <si>
    <t>Zo ŠR - decemtralizáčna dotácia</t>
  </si>
  <si>
    <t>Doprava-prepravné - palivá a mazivá.</t>
  </si>
  <si>
    <t xml:space="preserve">PRIJMY SPOLU NA ROK 2012 :                                                                     </t>
  </si>
  <si>
    <t>Z refundácii</t>
  </si>
  <si>
    <t>Zo ŠR - 5.r.deti</t>
  </si>
  <si>
    <t>Zo ŠR - soc. Slabých</t>
  </si>
  <si>
    <t>Zo ŠR - doprava</t>
  </si>
  <si>
    <t>Zo ŠR - Regob</t>
  </si>
  <si>
    <t>Zo ŠR - RP</t>
  </si>
  <si>
    <t>Zo ŠR 50j</t>
  </si>
  <si>
    <t>Nájom budov, objektov a ich časti</t>
  </si>
  <si>
    <t xml:space="preserve">koncesionárske </t>
  </si>
  <si>
    <t>05.4.0</t>
  </si>
  <si>
    <t/>
  </si>
  <si>
    <t>Ochrana prírody a krajiny</t>
  </si>
  <si>
    <t>611</t>
  </si>
  <si>
    <t>111</t>
  </si>
  <si>
    <t>Tarifný plat, osobný plat, základný plat, funkčný</t>
  </si>
  <si>
    <t>41</t>
  </si>
  <si>
    <t>621</t>
  </si>
  <si>
    <t>Poistné do Všeobecnej zdravotnej poisťovne</t>
  </si>
  <si>
    <t>623</t>
  </si>
  <si>
    <t>Poistné do ostatných zdravotných poisťovní</t>
  </si>
  <si>
    <t>625001</t>
  </si>
  <si>
    <t>625002</t>
  </si>
  <si>
    <t>625003</t>
  </si>
  <si>
    <t>625004</t>
  </si>
  <si>
    <t>Na invalidné poistenie</t>
  </si>
  <si>
    <t>625005</t>
  </si>
  <si>
    <t>Na poistenie v nezamestnanosti</t>
  </si>
  <si>
    <t>625007</t>
  </si>
  <si>
    <t>Na poistenie do rezervného fondu solidarity</t>
  </si>
  <si>
    <t>Pracovné odevy, obuv a pracovné pomôcky</t>
  </si>
  <si>
    <t>637006</t>
  </si>
  <si>
    <t>Náhrady</t>
  </si>
  <si>
    <t>637014</t>
  </si>
  <si>
    <t>642015</t>
  </si>
  <si>
    <t>Na nemocenské dávky</t>
  </si>
  <si>
    <t>*05.4.0</t>
  </si>
  <si>
    <t>08.2.0.9</t>
  </si>
  <si>
    <t>Kultúrné služby - energie</t>
  </si>
  <si>
    <t xml:space="preserve">Kultúrné služby </t>
  </si>
  <si>
    <t>8.2.0.</t>
  </si>
  <si>
    <t>Údržba TKR</t>
  </si>
  <si>
    <t>Špeciálne služby</t>
  </si>
  <si>
    <r>
      <t xml:space="preserve">PK </t>
    </r>
    <r>
      <rPr>
        <sz val="9"/>
        <rFont val="Cambria"/>
        <family val="1"/>
      </rPr>
      <t>škola</t>
    </r>
  </si>
  <si>
    <t>PK  vzdelávacie poukazy</t>
  </si>
  <si>
    <t>PKškolské potreby</t>
  </si>
  <si>
    <t>PK 5.r.deti</t>
  </si>
  <si>
    <t>ZŠstravné</t>
  </si>
  <si>
    <t>PK soc. Slabých</t>
  </si>
  <si>
    <t>Príplatok</t>
  </si>
  <si>
    <t>Odmeny</t>
  </si>
  <si>
    <t>Splátka úveru ŠFRB</t>
  </si>
  <si>
    <t xml:space="preserve">Služby </t>
  </si>
  <si>
    <t>Spolu mzdy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</si>
</sst>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,_S_k"/>
    <numFmt numFmtId="173" formatCode="0.0%"/>
    <numFmt numFmtId="174" formatCode="#,##0.0&quot;,Sk&quot;"/>
    <numFmt numFmtId="175" formatCode="#,##0.000\,_S_k"/>
    <numFmt numFmtId="176" formatCode="#,##0.00\ [$€-1]"/>
    <numFmt numFmtId="177" formatCode="#,##0.00&quot;,Sk&quot;"/>
    <numFmt numFmtId="178" formatCode="#,##0.0000&quot;,Sk&quot;"/>
    <numFmt numFmtId="179" formatCode="#,##0.0000\ [$€-1]"/>
    <numFmt numFmtId="180" formatCode="dd/mm/yyyy"/>
    <numFmt numFmtId="181" formatCode="_-* #,##0.00&quot;,Sk&quot;_-;\-* #,##0.00&quot;,Sk&quot;_-;_-* \-??&quot; Sk&quot;_-;_-@_-"/>
    <numFmt numFmtId="182" formatCode="#,##0.00\ [$€-1];[Red]\-#,##0.00\ [$€-1]"/>
    <numFmt numFmtId="183" formatCode="[$€-2]\ #,##0.00"/>
    <numFmt numFmtId="184" formatCode="#,##0\ [$SKK];[Red]#,##0\ [$SKK]"/>
    <numFmt numFmtId="185" formatCode="[$€-2]\ #,##0.00;[Red][$€-2]\ #,##0.00"/>
    <numFmt numFmtId="186" formatCode="#,##0.00\ _S_k;[Red]#,##0.00\ _S_k"/>
    <numFmt numFmtId="187" formatCode="#,##0.000\ _S_k;[Red]#,##0.000\ _S_k"/>
    <numFmt numFmtId="188" formatCode="_-* #,##0.00\ [$Sk-41B]_-;\-* #,##0.00\ [$Sk-41B]_-;_-* &quot;-&quot;??\ [$Sk-41B]_-;_-@_-"/>
    <numFmt numFmtId="189" formatCode="_-* #,##0.000\ [$Sk-41B]_-;\-* #,##0.000\ [$Sk-41B]_-;_-* &quot;-&quot;???\ [$Sk-41B]_-;_-@_-"/>
    <numFmt numFmtId="190" formatCode="_-* #,##0.00\ [$€-1]_-;\-* #,##0.00\ [$€-1]_-;_-* &quot;-&quot;??\ [$€-1]_-;_-@_-"/>
    <numFmt numFmtId="191" formatCode="_-* #,##0.000\ [$€-1]_-;\-* #,##0.000\ [$€-1]_-;_-* &quot;-&quot;??\ [$€-1]_-;_-@_-"/>
    <numFmt numFmtId="192" formatCode="_-* #,##0.0000\ [$€-1]_-;\-* #,##0.0000\ [$€-1]_-;_-* &quot;-&quot;??\ [$€-1]_-;_-@_-"/>
    <numFmt numFmtId="193" formatCode="#,##0.00\ _S_k"/>
    <numFmt numFmtId="194" formatCode="_-* #,##0.000\ [$Sk-41B]_-;\-* #,##0.000\ [$Sk-41B]_-;_-* &quot;-&quot;??\ [$Sk-41B]_-;_-@_-"/>
    <numFmt numFmtId="195" formatCode="_-* #,##0.0000\ [$Sk-41B]_-;\-* #,##0.0000\ [$Sk-41B]_-;_-* &quot;-&quot;??\ [$Sk-41B]_-;_-@_-"/>
    <numFmt numFmtId="196" formatCode="0.0"/>
    <numFmt numFmtId="197" formatCode="_-* #,##0.0000\ [$Sk-41B]_-;\-* #,##0.0000\ [$Sk-41B]_-;_-* &quot;-&quot;????\ [$Sk-41B]_-;_-@_-"/>
    <numFmt numFmtId="198" formatCode="_-* #,##0.0\ [$€-1]_-;\-* #,##0.0\ [$€-1]_-;_-* &quot;-&quot;??\ [$€-1]_-;_-@_-"/>
    <numFmt numFmtId="199" formatCode="_-* #,##0\ [$€-1]_-;\-* #,##0\ [$€-1]_-;_-* &quot;-&quot;??\ [$€-1]_-;_-@_-"/>
    <numFmt numFmtId="200" formatCode="_-* #,##0.0\ [$€-1]_-;\-* #,##0.0\ [$€-1]_-;_-* &quot;-&quot;?\ [$€-1]_-;_-@_-"/>
    <numFmt numFmtId="201" formatCode="#,##0.0\ [$€-1]"/>
    <numFmt numFmtId="202" formatCode="#,##0\ [$€-1]"/>
    <numFmt numFmtId="203" formatCode="#,##0.0\ _S_k"/>
    <numFmt numFmtId="204" formatCode="#,##0\ _S_k"/>
    <numFmt numFmtId="205" formatCode="[$-41B]d\.\ mmmm\ yyyy"/>
    <numFmt numFmtId="206" formatCode="0.000"/>
    <numFmt numFmtId="207" formatCode="&quot;Áno&quot;;&quot;Áno&quot;;&quot;Nie&quot;"/>
    <numFmt numFmtId="208" formatCode="&quot;Pravda&quot;;&quot;Pravda&quot;;&quot;Nepravda&quot;"/>
    <numFmt numFmtId="209" formatCode="&quot;Zapnuté&quot;;&quot;Zapnuté&quot;;&quot;Vypnuté&quot;"/>
    <numFmt numFmtId="210" formatCode="[$€-2]\ #\ ##,000_);[Red]\([$€-2]\ #\ ##,000\)"/>
    <numFmt numFmtId="211" formatCode="#,##0\ [$€-1];[Red]\-#,##0\ [$€-1]"/>
  </numFmts>
  <fonts count="54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Cambria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mbria"/>
      <family val="1"/>
    </font>
    <font>
      <sz val="10"/>
      <color indexed="27"/>
      <name val="Cambria"/>
      <family val="1"/>
    </font>
    <font>
      <sz val="10"/>
      <color indexed="42"/>
      <name val="Cambria"/>
      <family val="1"/>
    </font>
    <font>
      <i/>
      <sz val="9"/>
      <name val="Cambria"/>
      <family val="1"/>
    </font>
    <font>
      <b/>
      <sz val="9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181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49" fontId="28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9" fillId="0" borderId="0" xfId="0" applyFont="1" applyBorder="1" applyAlignment="1">
      <alignment horizontal="justify" vertical="top" wrapText="1"/>
    </xf>
    <xf numFmtId="0" fontId="29" fillId="0" borderId="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justify" vertical="center" wrapText="1"/>
    </xf>
    <xf numFmtId="180" fontId="5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/>
    </xf>
    <xf numFmtId="9" fontId="30" fillId="0" borderId="10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horizontal="justify" vertical="center" wrapText="1"/>
    </xf>
    <xf numFmtId="10" fontId="30" fillId="0" borderId="10" xfId="0" applyNumberFormat="1" applyFont="1" applyFill="1" applyBorder="1" applyAlignment="1">
      <alignment vertical="center"/>
    </xf>
    <xf numFmtId="14" fontId="30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176" fontId="5" fillId="0" borderId="12" xfId="0" applyNumberFormat="1" applyFont="1" applyBorder="1" applyAlignment="1">
      <alignment horizontal="center"/>
    </xf>
    <xf numFmtId="176" fontId="5" fillId="0" borderId="13" xfId="38" applyNumberFormat="1" applyFont="1" applyFill="1" applyBorder="1" applyAlignment="1" applyProtection="1">
      <alignment horizontal="center"/>
      <protection/>
    </xf>
    <xf numFmtId="182" fontId="5" fillId="0" borderId="14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199" fontId="5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right" vertical="top"/>
    </xf>
    <xf numFmtId="0" fontId="25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10" fontId="30" fillId="33" borderId="10" xfId="0" applyNumberFormat="1" applyFont="1" applyFill="1" applyBorder="1" applyAlignment="1">
      <alignment vertical="center"/>
    </xf>
    <xf numFmtId="9" fontId="30" fillId="33" borderId="10" xfId="0" applyNumberFormat="1" applyFont="1" applyFill="1" applyBorder="1" applyAlignment="1">
      <alignment vertical="center"/>
    </xf>
    <xf numFmtId="199" fontId="30" fillId="0" borderId="10" xfId="0" applyNumberFormat="1" applyFont="1" applyFill="1" applyBorder="1" applyAlignment="1">
      <alignment horizontal="right" vertical="center"/>
    </xf>
    <xf numFmtId="199" fontId="30" fillId="33" borderId="10" xfId="0" applyNumberFormat="1" applyFont="1" applyFill="1" applyBorder="1" applyAlignment="1">
      <alignment horizontal="right" vertical="center"/>
    </xf>
    <xf numFmtId="199" fontId="5" fillId="0" borderId="0" xfId="0" applyNumberFormat="1" applyFont="1" applyAlignment="1">
      <alignment/>
    </xf>
    <xf numFmtId="199" fontId="0" fillId="0" borderId="0" xfId="0" applyNumberFormat="1" applyAlignment="1">
      <alignment/>
    </xf>
    <xf numFmtId="202" fontId="25" fillId="0" borderId="0" xfId="0" applyNumberFormat="1" applyFont="1" applyAlignment="1">
      <alignment horizontal="right" vertical="top"/>
    </xf>
    <xf numFmtId="202" fontId="0" fillId="0" borderId="0" xfId="0" applyNumberFormat="1" applyAlignment="1">
      <alignment/>
    </xf>
    <xf numFmtId="199" fontId="5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vertical="top"/>
    </xf>
    <xf numFmtId="199" fontId="0" fillId="0" borderId="0" xfId="0" applyNumberFormat="1" applyFont="1" applyFill="1" applyBorder="1" applyAlignment="1">
      <alignment vertical="top"/>
    </xf>
    <xf numFmtId="199" fontId="5" fillId="0" borderId="10" xfId="0" applyNumberFormat="1" applyFont="1" applyBorder="1" applyAlignment="1">
      <alignment vertical="center"/>
    </xf>
    <xf numFmtId="199" fontId="29" fillId="0" borderId="10" xfId="0" applyNumberFormat="1" applyFont="1" applyBorder="1" applyAlignment="1">
      <alignment vertical="center"/>
    </xf>
    <xf numFmtId="199" fontId="29" fillId="0" borderId="13" xfId="0" applyNumberFormat="1" applyFont="1" applyBorder="1" applyAlignment="1">
      <alignment horizontal="center" vertical="center"/>
    </xf>
    <xf numFmtId="204" fontId="5" fillId="0" borderId="0" xfId="0" applyNumberFormat="1" applyFont="1" applyAlignment="1">
      <alignment/>
    </xf>
    <xf numFmtId="199" fontId="29" fillId="33" borderId="10" xfId="0" applyNumberFormat="1" applyFont="1" applyFill="1" applyBorder="1" applyAlignment="1">
      <alignment horizontal="right" vertical="center" wrapText="1"/>
    </xf>
    <xf numFmtId="202" fontId="30" fillId="33" borderId="10" xfId="0" applyNumberFormat="1" applyFont="1" applyFill="1" applyBorder="1" applyAlignment="1">
      <alignment horizontal="right" vertical="center"/>
    </xf>
    <xf numFmtId="199" fontId="31" fillId="33" borderId="10" xfId="0" applyNumberFormat="1" applyFont="1" applyFill="1" applyBorder="1" applyAlignment="1">
      <alignment/>
    </xf>
    <xf numFmtId="199" fontId="5" fillId="33" borderId="10" xfId="0" applyNumberFormat="1" applyFont="1" applyFill="1" applyBorder="1" applyAlignment="1">
      <alignment horizontal="right" vertical="center"/>
    </xf>
    <xf numFmtId="199" fontId="29" fillId="33" borderId="10" xfId="0" applyNumberFormat="1" applyFont="1" applyFill="1" applyBorder="1" applyAlignment="1">
      <alignment vertical="center"/>
    </xf>
    <xf numFmtId="199" fontId="5" fillId="33" borderId="12" xfId="0" applyNumberFormat="1" applyFont="1" applyFill="1" applyBorder="1" applyAlignment="1">
      <alignment horizontal="center" vertical="center"/>
    </xf>
    <xf numFmtId="199" fontId="5" fillId="33" borderId="13" xfId="0" applyNumberFormat="1" applyFont="1" applyFill="1" applyBorder="1" applyAlignment="1">
      <alignment horizontal="center" vertical="center"/>
    </xf>
    <xf numFmtId="199" fontId="29" fillId="33" borderId="13" xfId="0" applyNumberFormat="1" applyFont="1" applyFill="1" applyBorder="1" applyAlignment="1">
      <alignment horizontal="center" vertical="center"/>
    </xf>
    <xf numFmtId="199" fontId="29" fillId="33" borderId="14" xfId="0" applyNumberFormat="1" applyFont="1" applyFill="1" applyBorder="1" applyAlignment="1">
      <alignment horizontal="center" vertical="center"/>
    </xf>
    <xf numFmtId="204" fontId="5" fillId="33" borderId="0" xfId="0" applyNumberFormat="1" applyFont="1" applyFill="1" applyBorder="1" applyAlignment="1">
      <alignment horizontal="center" vertical="top"/>
    </xf>
    <xf numFmtId="1" fontId="25" fillId="33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0" fontId="32" fillId="0" borderId="0" xfId="0" applyFont="1" applyBorder="1" applyAlignment="1">
      <alignment vertical="top"/>
    </xf>
    <xf numFmtId="0" fontId="5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left" vertical="center" wrapText="1"/>
    </xf>
    <xf numFmtId="199" fontId="5" fillId="0" borderId="15" xfId="0" applyNumberFormat="1" applyFont="1" applyBorder="1" applyAlignment="1">
      <alignment vertical="center"/>
    </xf>
    <xf numFmtId="0" fontId="33" fillId="0" borderId="16" xfId="0" applyFont="1" applyBorder="1" applyAlignment="1">
      <alignment horizontal="justify" vertical="center" wrapText="1"/>
    </xf>
    <xf numFmtId="0" fontId="33" fillId="0" borderId="17" xfId="0" applyFont="1" applyBorder="1" applyAlignment="1">
      <alignment horizontal="justify" vertical="center" wrapText="1"/>
    </xf>
    <xf numFmtId="0" fontId="33" fillId="0" borderId="17" xfId="0" applyFont="1" applyBorder="1" applyAlignment="1">
      <alignment horizontal="left" vertical="center" wrapText="1"/>
    </xf>
    <xf numFmtId="204" fontId="33" fillId="0" borderId="18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justify" vertical="center" wrapText="1"/>
    </xf>
    <xf numFmtId="0" fontId="34" fillId="0" borderId="19" xfId="0" applyFont="1" applyFill="1" applyBorder="1" applyAlignment="1">
      <alignment horizontal="justify" vertical="center" wrapText="1"/>
    </xf>
    <xf numFmtId="0" fontId="34" fillId="0" borderId="20" xfId="0" applyFont="1" applyFill="1" applyBorder="1" applyAlignment="1">
      <alignment horizontal="justify" vertical="center" wrapText="1"/>
    </xf>
    <xf numFmtId="1" fontId="34" fillId="33" borderId="20" xfId="0" applyNumberFormat="1" applyFont="1" applyFill="1" applyBorder="1" applyAlignment="1">
      <alignment horizontal="center" vertical="center"/>
    </xf>
    <xf numFmtId="1" fontId="34" fillId="33" borderId="21" xfId="0" applyNumberFormat="1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vertical="center" wrapText="1"/>
    </xf>
    <xf numFmtId="0" fontId="34" fillId="0" borderId="23" xfId="0" applyFont="1" applyFill="1" applyBorder="1" applyAlignment="1">
      <alignment horizontal="justify" vertical="center" wrapText="1"/>
    </xf>
    <xf numFmtId="173" fontId="34" fillId="33" borderId="23" xfId="0" applyNumberFormat="1" applyFont="1" applyFill="1" applyBorder="1" applyAlignment="1">
      <alignment horizontal="center" vertical="center"/>
    </xf>
    <xf numFmtId="173" fontId="34" fillId="33" borderId="24" xfId="0" applyNumberFormat="1" applyFont="1" applyFill="1" applyBorder="1" applyAlignment="1">
      <alignment horizontal="center" vertical="center"/>
    </xf>
    <xf numFmtId="0" fontId="28" fillId="0" borderId="15" xfId="0" applyFont="1" applyBorder="1" applyAlignment="1">
      <alignment vertical="center" wrapText="1"/>
    </xf>
    <xf numFmtId="173" fontId="33" fillId="34" borderId="23" xfId="0" applyNumberFormat="1" applyFont="1" applyFill="1" applyBorder="1" applyAlignment="1">
      <alignment horizontal="center" vertical="center"/>
    </xf>
    <xf numFmtId="10" fontId="33" fillId="34" borderId="24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199" fontId="5" fillId="33" borderId="25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186" fontId="5" fillId="0" borderId="27" xfId="0" applyNumberFormat="1" applyFont="1" applyBorder="1" applyAlignment="1">
      <alignment vertical="center" wrapText="1"/>
    </xf>
    <xf numFmtId="186" fontId="5" fillId="0" borderId="25" xfId="0" applyNumberFormat="1" applyFont="1" applyBorder="1" applyAlignment="1">
      <alignment vertical="center" wrapText="1"/>
    </xf>
    <xf numFmtId="188" fontId="30" fillId="0" borderId="10" xfId="0" applyNumberFormat="1" applyFont="1" applyFill="1" applyBorder="1" applyAlignment="1">
      <alignment horizontal="center" vertical="center" wrapText="1"/>
    </xf>
    <xf numFmtId="199" fontId="30" fillId="0" borderId="10" xfId="38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3" fontId="30" fillId="0" borderId="28" xfId="0" applyNumberFormat="1" applyFont="1" applyFill="1" applyBorder="1" applyAlignment="1">
      <alignment horizontal="justify" vertical="center" wrapText="1"/>
    </xf>
    <xf numFmtId="0" fontId="30" fillId="0" borderId="28" xfId="0" applyFont="1" applyFill="1" applyBorder="1" applyAlignment="1">
      <alignment horizontal="left" vertical="center" wrapText="1"/>
    </xf>
    <xf numFmtId="9" fontId="30" fillId="0" borderId="28" xfId="0" applyNumberFormat="1" applyFont="1" applyFill="1" applyBorder="1" applyAlignment="1">
      <alignment vertical="center"/>
    </xf>
    <xf numFmtId="199" fontId="30" fillId="0" borderId="10" xfId="38" applyNumberFormat="1" applyFont="1" applyBorder="1" applyAlignment="1">
      <alignment/>
    </xf>
    <xf numFmtId="199" fontId="30" fillId="33" borderId="28" xfId="38" applyNumberFormat="1" applyFont="1" applyFill="1" applyBorder="1" applyAlignment="1">
      <alignment horizontal="right" vertical="center"/>
    </xf>
    <xf numFmtId="199" fontId="30" fillId="0" borderId="10" xfId="0" applyNumberFormat="1" applyFont="1" applyBorder="1" applyAlignment="1">
      <alignment horizontal="right" vertical="center" wrapText="1"/>
    </xf>
    <xf numFmtId="0" fontId="30" fillId="0" borderId="26" xfId="0" applyFont="1" applyFill="1" applyBorder="1" applyAlignment="1">
      <alignment vertical="center"/>
    </xf>
    <xf numFmtId="0" fontId="30" fillId="0" borderId="27" xfId="0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202" fontId="30" fillId="0" borderId="26" xfId="0" applyNumberFormat="1" applyFont="1" applyFill="1" applyBorder="1" applyAlignment="1">
      <alignment vertical="center"/>
    </xf>
    <xf numFmtId="202" fontId="30" fillId="0" borderId="27" xfId="0" applyNumberFormat="1" applyFont="1" applyFill="1" applyBorder="1" applyAlignment="1">
      <alignment vertical="center"/>
    </xf>
    <xf numFmtId="202" fontId="30" fillId="0" borderId="25" xfId="0" applyNumberFormat="1" applyFont="1" applyFill="1" applyBorder="1" applyAlignment="1">
      <alignment vertical="center"/>
    </xf>
    <xf numFmtId="49" fontId="30" fillId="0" borderId="27" xfId="0" applyNumberFormat="1" applyFont="1" applyFill="1" applyBorder="1" applyAlignment="1">
      <alignment vertical="center"/>
    </xf>
    <xf numFmtId="49" fontId="30" fillId="0" borderId="25" xfId="0" applyNumberFormat="1" applyFont="1" applyFill="1" applyBorder="1" applyAlignment="1">
      <alignment vertical="center"/>
    </xf>
    <xf numFmtId="10" fontId="30" fillId="0" borderId="26" xfId="0" applyNumberFormat="1" applyFont="1" applyFill="1" applyBorder="1" applyAlignment="1">
      <alignment vertical="center"/>
    </xf>
    <xf numFmtId="10" fontId="30" fillId="0" borderId="27" xfId="0" applyNumberFormat="1" applyFont="1" applyFill="1" applyBorder="1" applyAlignment="1">
      <alignment vertical="center"/>
    </xf>
    <xf numFmtId="10" fontId="30" fillId="0" borderId="25" xfId="0" applyNumberFormat="1" applyFont="1" applyFill="1" applyBorder="1" applyAlignment="1">
      <alignment vertical="center"/>
    </xf>
    <xf numFmtId="188" fontId="30" fillId="0" borderId="26" xfId="0" applyNumberFormat="1" applyFont="1" applyFill="1" applyBorder="1" applyAlignment="1">
      <alignment vertical="center" wrapText="1"/>
    </xf>
    <xf numFmtId="188" fontId="30" fillId="0" borderId="27" xfId="0" applyNumberFormat="1" applyFont="1" applyFill="1" applyBorder="1" applyAlignment="1">
      <alignment vertical="center" wrapText="1"/>
    </xf>
    <xf numFmtId="188" fontId="30" fillId="0" borderId="25" xfId="0" applyNumberFormat="1" applyFont="1" applyFill="1" applyBorder="1" applyAlignment="1">
      <alignment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20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 vertical="center" wrapText="1"/>
    </xf>
    <xf numFmtId="199" fontId="30" fillId="0" borderId="27" xfId="0" applyNumberFormat="1" applyFont="1" applyFill="1" applyBorder="1" applyAlignment="1">
      <alignment vertical="center"/>
    </xf>
    <xf numFmtId="0" fontId="33" fillId="0" borderId="3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72" fontId="33" fillId="0" borderId="30" xfId="0" applyNumberFormat="1" applyFont="1" applyBorder="1" applyAlignment="1">
      <alignment horizontal="center" vertical="center" wrapText="1"/>
    </xf>
    <xf numFmtId="0" fontId="33" fillId="33" borderId="30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32" fillId="0" borderId="35" xfId="0" applyFont="1" applyBorder="1" applyAlignment="1">
      <alignment horizontal="left" vertical="top"/>
    </xf>
    <xf numFmtId="195" fontId="5" fillId="0" borderId="29" xfId="0" applyNumberFormat="1" applyFont="1" applyBorder="1" applyAlignment="1">
      <alignment horizontal="center" vertical="center" wrapText="1"/>
    </xf>
    <xf numFmtId="195" fontId="5" fillId="0" borderId="36" xfId="0" applyNumberFormat="1" applyFont="1" applyBorder="1" applyAlignment="1">
      <alignment horizontal="center" vertical="center" wrapText="1"/>
    </xf>
    <xf numFmtId="195" fontId="5" fillId="0" borderId="14" xfId="0" applyNumberFormat="1" applyFont="1" applyBorder="1" applyAlignment="1">
      <alignment horizontal="center" vertical="center" wrapText="1"/>
    </xf>
    <xf numFmtId="0" fontId="33" fillId="33" borderId="37" xfId="0" applyFont="1" applyFill="1" applyBorder="1" applyAlignment="1">
      <alignment horizontal="center" vertical="center"/>
    </xf>
    <xf numFmtId="0" fontId="33" fillId="33" borderId="38" xfId="0" applyFont="1" applyFill="1" applyBorder="1" applyAlignment="1">
      <alignment horizontal="center" vertical="center"/>
    </xf>
    <xf numFmtId="176" fontId="3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188" fontId="31" fillId="0" borderId="26" xfId="0" applyNumberFormat="1" applyFont="1" applyFill="1" applyBorder="1" applyAlignment="1">
      <alignment horizontal="center" vertical="center" wrapText="1"/>
    </xf>
    <xf numFmtId="188" fontId="31" fillId="0" borderId="27" xfId="0" applyNumberFormat="1" applyFont="1" applyFill="1" applyBorder="1" applyAlignment="1">
      <alignment horizontal="center" vertical="center" wrapText="1"/>
    </xf>
    <xf numFmtId="3" fontId="31" fillId="0" borderId="26" xfId="0" applyNumberFormat="1" applyFont="1" applyFill="1" applyBorder="1" applyAlignment="1">
      <alignment horizontal="center" vertical="center" wrapText="1"/>
    </xf>
    <xf numFmtId="3" fontId="31" fillId="0" borderId="25" xfId="0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31" fillId="0" borderId="2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top"/>
    </xf>
    <xf numFmtId="0" fontId="34" fillId="0" borderId="20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  <xf numFmtId="188" fontId="30" fillId="0" borderId="36" xfId="0" applyNumberFormat="1" applyFont="1" applyFill="1" applyBorder="1" applyAlignment="1">
      <alignment horizontal="center" vertical="center" wrapText="1"/>
    </xf>
    <xf numFmtId="188" fontId="30" fillId="0" borderId="14" xfId="0" applyNumberFormat="1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199" fontId="34" fillId="0" borderId="30" xfId="0" applyNumberFormat="1" applyFont="1" applyFill="1" applyBorder="1" applyAlignment="1">
      <alignment horizontal="center" vertical="center" wrapText="1"/>
    </xf>
    <xf numFmtId="199" fontId="34" fillId="0" borderId="31" xfId="0" applyNumberFormat="1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5" fillId="0" borderId="10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8"/>
  <sheetViews>
    <sheetView zoomScalePageLayoutView="0" workbookViewId="0" topLeftCell="B1">
      <selection activeCell="A1" sqref="A1:C1"/>
    </sheetView>
  </sheetViews>
  <sheetFormatPr defaultColWidth="9.140625" defaultRowHeight="12.75"/>
  <cols>
    <col min="1" max="1" width="15.8515625" style="9" customWidth="1"/>
    <col min="2" max="2" width="35.7109375" style="0" customWidth="1"/>
    <col min="3" max="3" width="12.00390625" style="1" customWidth="1"/>
    <col min="4" max="4" width="11.7109375" style="2" customWidth="1"/>
    <col min="5" max="5" width="11.421875" style="2" customWidth="1"/>
  </cols>
  <sheetData>
    <row r="1" spans="1:9" s="48" customFormat="1" ht="26.25" customHeight="1" thickBot="1">
      <c r="A1" s="146" t="s">
        <v>0</v>
      </c>
      <c r="B1" s="146"/>
      <c r="C1" s="146"/>
      <c r="D1" s="46" t="s">
        <v>319</v>
      </c>
      <c r="E1" s="75">
        <v>2014</v>
      </c>
      <c r="F1" s="47"/>
      <c r="G1" s="47"/>
      <c r="H1" s="47"/>
      <c r="I1" s="47"/>
    </row>
    <row r="2" spans="1:9" ht="8.25" customHeight="1">
      <c r="A2" s="140" t="s">
        <v>278</v>
      </c>
      <c r="B2" s="137" t="s">
        <v>279</v>
      </c>
      <c r="C2" s="143" t="s">
        <v>321</v>
      </c>
      <c r="D2" s="144">
        <v>2015</v>
      </c>
      <c r="E2" s="150">
        <v>2016</v>
      </c>
      <c r="F2" s="6"/>
      <c r="G2" s="7"/>
      <c r="H2" s="7"/>
      <c r="I2" s="7"/>
    </row>
    <row r="3" spans="1:9" ht="6.75" customHeight="1">
      <c r="A3" s="141"/>
      <c r="B3" s="138"/>
      <c r="C3" s="138"/>
      <c r="D3" s="145"/>
      <c r="E3" s="151"/>
      <c r="F3" s="6"/>
      <c r="G3" s="7"/>
      <c r="H3" s="7"/>
      <c r="I3" s="7"/>
    </row>
    <row r="4" spans="1:9" ht="14.25" customHeight="1" thickBot="1">
      <c r="A4" s="142"/>
      <c r="B4" s="139"/>
      <c r="C4" s="139"/>
      <c r="D4" s="94">
        <v>1.0001</v>
      </c>
      <c r="E4" s="95">
        <v>1.0002</v>
      </c>
      <c r="F4" s="6"/>
      <c r="G4" s="7"/>
      <c r="H4" s="7"/>
      <c r="I4" s="7"/>
    </row>
    <row r="5" spans="1:9" ht="12.75" customHeight="1">
      <c r="A5" s="93">
        <v>100</v>
      </c>
      <c r="B5" s="93" t="s">
        <v>1</v>
      </c>
      <c r="C5" s="147"/>
      <c r="D5" s="148"/>
      <c r="E5" s="149"/>
      <c r="F5" s="5"/>
      <c r="G5" s="4"/>
      <c r="H5" s="4"/>
      <c r="I5" s="4"/>
    </row>
    <row r="6" spans="1:9" ht="12.75" customHeight="1">
      <c r="A6" s="14" t="s">
        <v>2</v>
      </c>
      <c r="B6" s="14" t="s">
        <v>3</v>
      </c>
      <c r="C6" s="45">
        <v>180000</v>
      </c>
      <c r="D6" s="67">
        <f>C6*$D$4</f>
        <v>180018</v>
      </c>
      <c r="E6" s="67">
        <f>C6*$E$4</f>
        <v>180036</v>
      </c>
      <c r="F6" s="4"/>
      <c r="G6" s="4"/>
      <c r="H6" s="4" t="s">
        <v>281</v>
      </c>
      <c r="I6" s="4"/>
    </row>
    <row r="7" spans="1:9" ht="12.75" customHeight="1">
      <c r="A7" s="14" t="s">
        <v>4</v>
      </c>
      <c r="B7" s="14" t="s">
        <v>5</v>
      </c>
      <c r="C7" s="45">
        <v>16715</v>
      </c>
      <c r="D7" s="67">
        <f aca="true" t="shared" si="0" ref="D7:D14">C7*$D$4</f>
        <v>16716.6715</v>
      </c>
      <c r="E7" s="67">
        <f aca="true" t="shared" si="1" ref="E7:E14">C7*$E$4</f>
        <v>16718.343</v>
      </c>
      <c r="F7" s="4"/>
      <c r="G7" s="4"/>
      <c r="H7" s="4"/>
      <c r="I7" s="4"/>
    </row>
    <row r="8" spans="1:9" ht="12.75" customHeight="1">
      <c r="A8" s="14" t="s">
        <v>6</v>
      </c>
      <c r="B8" s="14" t="s">
        <v>7</v>
      </c>
      <c r="C8" s="45">
        <v>4745</v>
      </c>
      <c r="D8" s="67">
        <f t="shared" si="0"/>
        <v>4745.4745</v>
      </c>
      <c r="E8" s="67">
        <f t="shared" si="1"/>
        <v>4745.949</v>
      </c>
      <c r="F8" s="4"/>
      <c r="G8" s="4"/>
      <c r="H8" s="4"/>
      <c r="I8" s="4"/>
    </row>
    <row r="9" spans="1:9" ht="12.75" customHeight="1">
      <c r="A9" s="14" t="s">
        <v>8</v>
      </c>
      <c r="B9" s="14" t="s">
        <v>9</v>
      </c>
      <c r="C9" s="45">
        <v>60</v>
      </c>
      <c r="D9" s="67">
        <f t="shared" si="0"/>
        <v>60.006</v>
      </c>
      <c r="E9" s="67">
        <f t="shared" si="1"/>
        <v>60.012</v>
      </c>
      <c r="F9" s="4"/>
      <c r="G9" s="4"/>
      <c r="H9" s="4"/>
      <c r="I9" s="4"/>
    </row>
    <row r="10" spans="1:9" ht="12.75" customHeight="1">
      <c r="A10" s="14" t="s">
        <v>10</v>
      </c>
      <c r="B10" s="14" t="s">
        <v>11</v>
      </c>
      <c r="C10" s="45">
        <v>432</v>
      </c>
      <c r="D10" s="67">
        <f t="shared" si="0"/>
        <v>432.0432</v>
      </c>
      <c r="E10" s="67">
        <f t="shared" si="1"/>
        <v>432.08639999999997</v>
      </c>
      <c r="F10" s="4"/>
      <c r="G10" s="4"/>
      <c r="H10" s="4"/>
      <c r="I10" s="4"/>
    </row>
    <row r="11" spans="1:9" ht="12.75" customHeight="1">
      <c r="A11" s="14" t="s">
        <v>12</v>
      </c>
      <c r="B11" s="14" t="s">
        <v>13</v>
      </c>
      <c r="C11" s="45">
        <v>0</v>
      </c>
      <c r="D11" s="67">
        <f t="shared" si="0"/>
        <v>0</v>
      </c>
      <c r="E11" s="67">
        <f t="shared" si="1"/>
        <v>0</v>
      </c>
      <c r="F11" s="4"/>
      <c r="G11" s="4"/>
      <c r="H11" s="4"/>
      <c r="I11" s="4"/>
    </row>
    <row r="12" spans="1:9" ht="12.75" customHeight="1">
      <c r="A12" s="14" t="s">
        <v>14</v>
      </c>
      <c r="B12" s="14" t="s">
        <v>15</v>
      </c>
      <c r="C12" s="45">
        <v>0</v>
      </c>
      <c r="D12" s="67">
        <f t="shared" si="0"/>
        <v>0</v>
      </c>
      <c r="E12" s="67">
        <f t="shared" si="1"/>
        <v>0</v>
      </c>
      <c r="F12" s="4"/>
      <c r="G12" s="4"/>
      <c r="H12" s="4"/>
      <c r="I12" s="4"/>
    </row>
    <row r="13" spans="1:9" ht="12.75" customHeight="1">
      <c r="A13" s="14" t="s">
        <v>16</v>
      </c>
      <c r="B13" s="14" t="s">
        <v>17</v>
      </c>
      <c r="C13" s="45">
        <v>9800</v>
      </c>
      <c r="D13" s="67">
        <f t="shared" si="0"/>
        <v>9800.98</v>
      </c>
      <c r="E13" s="67">
        <f t="shared" si="1"/>
        <v>9801.96</v>
      </c>
      <c r="F13" s="4"/>
      <c r="G13" s="4"/>
      <c r="H13" s="4"/>
      <c r="I13" s="4"/>
    </row>
    <row r="14" spans="1:9" ht="12.75" customHeight="1">
      <c r="A14" s="16" t="s">
        <v>18</v>
      </c>
      <c r="B14" s="14" t="s">
        <v>19</v>
      </c>
      <c r="C14" s="45">
        <v>0</v>
      </c>
      <c r="D14" s="67">
        <f t="shared" si="0"/>
        <v>0</v>
      </c>
      <c r="E14" s="67">
        <f t="shared" si="1"/>
        <v>0</v>
      </c>
      <c r="F14" s="4"/>
      <c r="G14" s="4"/>
      <c r="H14" s="4"/>
      <c r="I14" s="4"/>
    </row>
    <row r="15" spans="1:9" ht="12.75" customHeight="1">
      <c r="A15" s="13">
        <v>200</v>
      </c>
      <c r="B15" s="13" t="s">
        <v>20</v>
      </c>
      <c r="C15" s="101"/>
      <c r="D15" s="101"/>
      <c r="E15" s="102"/>
      <c r="F15" s="4"/>
      <c r="G15" s="4"/>
      <c r="H15" s="4"/>
      <c r="I15" s="4"/>
    </row>
    <row r="16" spans="1:9" ht="12.75" customHeight="1">
      <c r="A16" s="14" t="s">
        <v>21</v>
      </c>
      <c r="B16" s="14" t="s">
        <v>22</v>
      </c>
      <c r="C16" s="45">
        <v>963</v>
      </c>
      <c r="D16" s="67">
        <f aca="true" t="shared" si="2" ref="D16:D22">C16*$D$4</f>
        <v>963.0963</v>
      </c>
      <c r="E16" s="67">
        <f aca="true" t="shared" si="3" ref="E16:E22">C16*$E$4</f>
        <v>963.1926</v>
      </c>
      <c r="F16" s="4"/>
      <c r="G16" s="4"/>
      <c r="H16" s="4"/>
      <c r="I16" s="4"/>
    </row>
    <row r="17" spans="1:9" ht="12.75" customHeight="1">
      <c r="A17" s="14" t="s">
        <v>23</v>
      </c>
      <c r="B17" s="14" t="s">
        <v>24</v>
      </c>
      <c r="C17" s="45">
        <v>0</v>
      </c>
      <c r="D17" s="67">
        <f t="shared" si="2"/>
        <v>0</v>
      </c>
      <c r="E17" s="67">
        <f t="shared" si="3"/>
        <v>0</v>
      </c>
      <c r="F17" s="4"/>
      <c r="G17" s="4"/>
      <c r="H17" s="4"/>
      <c r="I17" s="4"/>
    </row>
    <row r="18" spans="1:9" ht="12.75" customHeight="1">
      <c r="A18" s="14" t="s">
        <v>25</v>
      </c>
      <c r="B18" s="14" t="s">
        <v>26</v>
      </c>
      <c r="C18" s="45">
        <v>133</v>
      </c>
      <c r="D18" s="67">
        <f t="shared" si="2"/>
        <v>133.0133</v>
      </c>
      <c r="E18" s="67">
        <f t="shared" si="3"/>
        <v>133.0266</v>
      </c>
      <c r="F18" s="4"/>
      <c r="G18" s="4"/>
      <c r="H18" s="4"/>
      <c r="I18" s="4"/>
    </row>
    <row r="19" spans="1:9" ht="12.75" customHeight="1">
      <c r="A19" s="14" t="s">
        <v>27</v>
      </c>
      <c r="B19" s="14" t="s">
        <v>28</v>
      </c>
      <c r="C19" s="45">
        <v>3000</v>
      </c>
      <c r="D19" s="67">
        <f t="shared" si="2"/>
        <v>3000.3</v>
      </c>
      <c r="E19" s="67">
        <f t="shared" si="3"/>
        <v>3000.6</v>
      </c>
      <c r="F19" s="4"/>
      <c r="G19" s="4"/>
      <c r="H19" s="4"/>
      <c r="I19" s="4"/>
    </row>
    <row r="20" spans="1:9" ht="12.75" customHeight="1">
      <c r="A20" s="14" t="s">
        <v>29</v>
      </c>
      <c r="B20" s="14" t="s">
        <v>30</v>
      </c>
      <c r="C20" s="45">
        <v>299</v>
      </c>
      <c r="D20" s="67">
        <f t="shared" si="2"/>
        <v>299.0299</v>
      </c>
      <c r="E20" s="67">
        <f t="shared" si="3"/>
        <v>299.0598</v>
      </c>
      <c r="F20" s="4"/>
      <c r="G20" s="4"/>
      <c r="H20" s="4"/>
      <c r="I20" s="4"/>
    </row>
    <row r="21" spans="1:9" ht="12.75" customHeight="1">
      <c r="A21" s="14" t="s">
        <v>31</v>
      </c>
      <c r="B21" s="14" t="s">
        <v>342</v>
      </c>
      <c r="C21" s="45">
        <v>9958</v>
      </c>
      <c r="D21" s="67">
        <f t="shared" si="2"/>
        <v>9958.9958</v>
      </c>
      <c r="E21" s="67">
        <f t="shared" si="3"/>
        <v>9959.9916</v>
      </c>
      <c r="F21" s="4"/>
      <c r="G21" s="4"/>
      <c r="H21" s="4"/>
      <c r="I21" s="4"/>
    </row>
    <row r="22" spans="1:9" ht="12.75" customHeight="1">
      <c r="A22" s="14" t="s">
        <v>340</v>
      </c>
      <c r="B22" s="14" t="s">
        <v>341</v>
      </c>
      <c r="C22" s="45">
        <v>764</v>
      </c>
      <c r="D22" s="67">
        <f t="shared" si="2"/>
        <v>764.0764</v>
      </c>
      <c r="E22" s="97">
        <f t="shared" si="3"/>
        <v>764.1528</v>
      </c>
      <c r="F22" s="4"/>
      <c r="G22" s="4"/>
      <c r="H22" s="4"/>
      <c r="I22" s="4"/>
    </row>
    <row r="23" spans="1:9" ht="12.75" customHeight="1">
      <c r="A23" s="14">
        <v>240</v>
      </c>
      <c r="B23" s="13" t="s">
        <v>32</v>
      </c>
      <c r="C23" s="101"/>
      <c r="D23" s="101"/>
      <c r="E23" s="102"/>
      <c r="F23" s="4"/>
      <c r="G23" s="4"/>
      <c r="H23" s="4"/>
      <c r="I23" s="4"/>
    </row>
    <row r="24" spans="1:9" ht="12.75" customHeight="1">
      <c r="A24" s="14" t="s">
        <v>299</v>
      </c>
      <c r="B24" s="14" t="s">
        <v>33</v>
      </c>
      <c r="C24" s="45">
        <v>140</v>
      </c>
      <c r="D24" s="67">
        <f>C24*$D$4</f>
        <v>140.014</v>
      </c>
      <c r="E24" s="67">
        <f>C24*$E$4</f>
        <v>140.028</v>
      </c>
      <c r="F24" s="4"/>
      <c r="G24" s="4"/>
      <c r="H24" s="4"/>
      <c r="I24" s="4"/>
    </row>
    <row r="25" spans="1:9" ht="12.75" customHeight="1">
      <c r="A25" s="14" t="s">
        <v>34</v>
      </c>
      <c r="B25" s="14" t="s">
        <v>35</v>
      </c>
      <c r="C25" s="45">
        <v>0</v>
      </c>
      <c r="D25" s="67">
        <f>C25*$D$4</f>
        <v>0</v>
      </c>
      <c r="E25" s="67">
        <f>C25*$E$4</f>
        <v>0</v>
      </c>
      <c r="F25" s="4"/>
      <c r="G25" s="4"/>
      <c r="H25" s="4"/>
      <c r="I25" s="4"/>
    </row>
    <row r="26" spans="1:9" ht="12.75" customHeight="1">
      <c r="A26" s="13">
        <v>290</v>
      </c>
      <c r="B26" s="13" t="s">
        <v>36</v>
      </c>
      <c r="C26" s="101"/>
      <c r="D26" s="101"/>
      <c r="E26" s="102"/>
      <c r="F26" s="4"/>
      <c r="G26" s="4"/>
      <c r="H26" s="4"/>
      <c r="I26" s="4"/>
    </row>
    <row r="27" spans="1:9" ht="12.75" customHeight="1">
      <c r="A27" s="14" t="s">
        <v>37</v>
      </c>
      <c r="B27" s="14" t="s">
        <v>38</v>
      </c>
      <c r="C27" s="45">
        <v>0</v>
      </c>
      <c r="D27" s="67">
        <f>C27*$D$4</f>
        <v>0</v>
      </c>
      <c r="E27" s="67">
        <f>C27*$E$4</f>
        <v>0</v>
      </c>
      <c r="F27" s="4"/>
      <c r="G27" s="4"/>
      <c r="H27" s="4"/>
      <c r="I27" s="4"/>
    </row>
    <row r="28" spans="1:9" ht="12.75" customHeight="1">
      <c r="A28" s="14" t="s">
        <v>39</v>
      </c>
      <c r="B28" s="14" t="s">
        <v>40</v>
      </c>
      <c r="C28" s="45">
        <v>0</v>
      </c>
      <c r="D28" s="67">
        <f aca="true" t="shared" si="4" ref="D28:D57">C28*$D$4</f>
        <v>0</v>
      </c>
      <c r="E28" s="67">
        <f aca="true" t="shared" si="5" ref="E28:E33">C28*$E$4</f>
        <v>0</v>
      </c>
      <c r="F28" s="4"/>
      <c r="G28" s="4"/>
      <c r="H28" s="4"/>
      <c r="I28" s="4"/>
    </row>
    <row r="29" spans="1:9" ht="12.75" customHeight="1">
      <c r="A29" s="14" t="s">
        <v>41</v>
      </c>
      <c r="B29" s="14" t="s">
        <v>42</v>
      </c>
      <c r="C29" s="45"/>
      <c r="D29" s="67">
        <f t="shared" si="4"/>
        <v>0</v>
      </c>
      <c r="E29" s="67">
        <f t="shared" si="5"/>
        <v>0</v>
      </c>
      <c r="F29" s="4"/>
      <c r="G29" s="4"/>
      <c r="H29" s="4"/>
      <c r="I29" s="4"/>
    </row>
    <row r="30" spans="1:9" ht="12.75" customHeight="1">
      <c r="A30" s="14" t="s">
        <v>43</v>
      </c>
      <c r="B30" s="14" t="s">
        <v>44</v>
      </c>
      <c r="C30" s="45"/>
      <c r="D30" s="67">
        <f t="shared" si="4"/>
        <v>0</v>
      </c>
      <c r="E30" s="67">
        <f t="shared" si="5"/>
        <v>0</v>
      </c>
      <c r="F30" s="4"/>
      <c r="G30" s="4"/>
      <c r="H30" s="4"/>
      <c r="I30" s="4"/>
    </row>
    <row r="31" spans="1:9" ht="12.75" customHeight="1">
      <c r="A31" s="14" t="s">
        <v>45</v>
      </c>
      <c r="B31" s="14" t="s">
        <v>343</v>
      </c>
      <c r="C31" s="45"/>
      <c r="D31" s="67">
        <f t="shared" si="4"/>
        <v>0</v>
      </c>
      <c r="E31" s="67">
        <f t="shared" si="5"/>
        <v>0</v>
      </c>
      <c r="F31" s="4"/>
      <c r="G31" s="4"/>
      <c r="H31" s="4"/>
      <c r="I31" s="4"/>
    </row>
    <row r="32" spans="1:9" ht="12.75" customHeight="1">
      <c r="A32" s="14" t="s">
        <v>276</v>
      </c>
      <c r="B32" s="14" t="s">
        <v>353</v>
      </c>
      <c r="C32" s="45">
        <v>900</v>
      </c>
      <c r="D32" s="67">
        <f t="shared" si="4"/>
        <v>900.09</v>
      </c>
      <c r="E32" s="67">
        <f t="shared" si="5"/>
        <v>900.18</v>
      </c>
      <c r="F32" s="4"/>
      <c r="G32" s="4"/>
      <c r="H32" s="4"/>
      <c r="I32" s="4"/>
    </row>
    <row r="33" spans="1:9" ht="12.75" customHeight="1">
      <c r="A33" s="14" t="s">
        <v>46</v>
      </c>
      <c r="B33" s="14" t="s">
        <v>47</v>
      </c>
      <c r="C33" s="45">
        <v>1500</v>
      </c>
      <c r="D33" s="67">
        <f t="shared" si="4"/>
        <v>1500.15</v>
      </c>
      <c r="E33" s="67">
        <f t="shared" si="5"/>
        <v>1500.3</v>
      </c>
      <c r="F33" s="4"/>
      <c r="G33" s="4"/>
      <c r="H33" s="4"/>
      <c r="I33" s="4"/>
    </row>
    <row r="34" spans="1:9" ht="12.75" customHeight="1">
      <c r="A34" s="13">
        <v>310</v>
      </c>
      <c r="B34" s="13" t="s">
        <v>48</v>
      </c>
      <c r="C34" s="101"/>
      <c r="D34" s="101"/>
      <c r="E34" s="102"/>
      <c r="F34" s="4"/>
      <c r="G34" s="4"/>
      <c r="H34" s="4"/>
      <c r="I34" s="4"/>
    </row>
    <row r="35" spans="1:9" ht="12.75" customHeight="1">
      <c r="A35" s="13" t="s">
        <v>298</v>
      </c>
      <c r="B35" s="13" t="s">
        <v>344</v>
      </c>
      <c r="C35" s="45">
        <v>65804</v>
      </c>
      <c r="D35" s="67">
        <f t="shared" si="4"/>
        <v>65810.5804</v>
      </c>
      <c r="E35" s="67">
        <f aca="true" t="shared" si="6" ref="E35:E47">C35*$E$4</f>
        <v>65817.1608</v>
      </c>
      <c r="F35" s="4"/>
      <c r="G35" s="4"/>
      <c r="H35" s="4"/>
      <c r="I35" s="4"/>
    </row>
    <row r="36" spans="1:9" ht="12.75" customHeight="1">
      <c r="A36" s="14" t="s">
        <v>298</v>
      </c>
      <c r="B36" s="14" t="s">
        <v>345</v>
      </c>
      <c r="C36" s="45">
        <v>823</v>
      </c>
      <c r="D36" s="67">
        <f t="shared" si="4"/>
        <v>823.0823</v>
      </c>
      <c r="E36" s="67">
        <f t="shared" si="6"/>
        <v>823.1646</v>
      </c>
      <c r="F36" s="4"/>
      <c r="G36" s="4"/>
      <c r="H36" s="4"/>
      <c r="I36" s="4"/>
    </row>
    <row r="37" spans="1:9" ht="12.75" customHeight="1">
      <c r="A37" s="14" t="s">
        <v>298</v>
      </c>
      <c r="B37" s="14" t="s">
        <v>346</v>
      </c>
      <c r="C37" s="45">
        <v>200</v>
      </c>
      <c r="D37" s="67">
        <f t="shared" si="4"/>
        <v>200.02</v>
      </c>
      <c r="E37" s="67">
        <f t="shared" si="6"/>
        <v>200.04</v>
      </c>
      <c r="F37" s="4"/>
      <c r="G37" s="4"/>
      <c r="H37" s="4"/>
      <c r="I37" s="4"/>
    </row>
    <row r="38" spans="1:9" ht="12.75" customHeight="1">
      <c r="A38" s="14" t="s">
        <v>298</v>
      </c>
      <c r="B38" s="14" t="s">
        <v>354</v>
      </c>
      <c r="C38" s="45">
        <v>1500</v>
      </c>
      <c r="D38" s="67">
        <f t="shared" si="4"/>
        <v>1500.15</v>
      </c>
      <c r="E38" s="67">
        <f t="shared" si="6"/>
        <v>1500.3</v>
      </c>
      <c r="F38" s="4"/>
      <c r="G38" s="4"/>
      <c r="H38" s="4"/>
      <c r="I38" s="4"/>
    </row>
    <row r="39" spans="1:9" ht="12.75" customHeight="1">
      <c r="A39" s="14" t="s">
        <v>277</v>
      </c>
      <c r="B39" s="14" t="s">
        <v>347</v>
      </c>
      <c r="C39" s="45">
        <v>900</v>
      </c>
      <c r="D39" s="67">
        <f>C39*$D$4</f>
        <v>900.09</v>
      </c>
      <c r="E39" s="67">
        <f>C39*$E$4</f>
        <v>900.18</v>
      </c>
      <c r="F39" s="4"/>
      <c r="G39" s="4"/>
      <c r="H39" s="4"/>
      <c r="I39" s="4"/>
    </row>
    <row r="40" spans="1:9" ht="12.75" customHeight="1">
      <c r="A40" s="14" t="s">
        <v>298</v>
      </c>
      <c r="B40" s="14" t="s">
        <v>355</v>
      </c>
      <c r="C40" s="45">
        <v>367</v>
      </c>
      <c r="D40" s="67">
        <f>C40*$D$4</f>
        <v>367.0367</v>
      </c>
      <c r="E40" s="67">
        <f>C40*$E$4</f>
        <v>367.0734</v>
      </c>
      <c r="F40" s="4"/>
      <c r="G40" s="4"/>
      <c r="H40" s="4"/>
      <c r="I40" s="4"/>
    </row>
    <row r="41" spans="1:9" ht="12.75" customHeight="1">
      <c r="A41" s="14" t="s">
        <v>277</v>
      </c>
      <c r="B41" s="14" t="s">
        <v>356</v>
      </c>
      <c r="C41" s="45">
        <v>365</v>
      </c>
      <c r="D41" s="67">
        <f>C41*$D$4</f>
        <v>365.0365</v>
      </c>
      <c r="E41" s="67">
        <f>C41*$E$4</f>
        <v>365.073</v>
      </c>
      <c r="F41" s="4"/>
      <c r="G41" s="4"/>
      <c r="H41" s="4"/>
      <c r="I41" s="4"/>
    </row>
    <row r="42" spans="1:9" ht="12.75" customHeight="1">
      <c r="A42" s="14" t="s">
        <v>277</v>
      </c>
      <c r="B42" s="14" t="s">
        <v>357</v>
      </c>
      <c r="C42" s="45">
        <v>320</v>
      </c>
      <c r="D42" s="67">
        <f>C42*$D$4</f>
        <v>320.032</v>
      </c>
      <c r="E42" s="67">
        <f>C42*$E$4</f>
        <v>320.06399999999996</v>
      </c>
      <c r="F42" s="4"/>
      <c r="G42" s="4"/>
      <c r="H42" s="4"/>
      <c r="I42" s="4"/>
    </row>
    <row r="43" spans="1:9" ht="12.75" customHeight="1">
      <c r="A43" s="14" t="s">
        <v>277</v>
      </c>
      <c r="B43" s="14" t="s">
        <v>358</v>
      </c>
      <c r="C43" s="45">
        <v>300</v>
      </c>
      <c r="D43" s="67">
        <f>C43*$D$4</f>
        <v>300.03</v>
      </c>
      <c r="E43" s="67">
        <f>C43*$E$4</f>
        <v>300.06</v>
      </c>
      <c r="F43" s="4"/>
      <c r="G43" s="4"/>
      <c r="H43" s="4"/>
      <c r="I43" s="4"/>
    </row>
    <row r="44" spans="1:9" ht="12.75" customHeight="1">
      <c r="A44" s="14" t="s">
        <v>277</v>
      </c>
      <c r="B44" s="14" t="s">
        <v>359</v>
      </c>
      <c r="C44" s="45">
        <v>7780</v>
      </c>
      <c r="D44" s="67">
        <f t="shared" si="4"/>
        <v>7780.778</v>
      </c>
      <c r="E44" s="67">
        <f t="shared" si="6"/>
        <v>7781.556</v>
      </c>
      <c r="F44" s="4"/>
      <c r="G44" s="4"/>
      <c r="H44" s="4"/>
      <c r="I44" s="4"/>
    </row>
    <row r="45" spans="1:9" ht="12.75" customHeight="1">
      <c r="A45" s="14" t="s">
        <v>298</v>
      </c>
      <c r="B45" s="14" t="s">
        <v>348</v>
      </c>
      <c r="C45" s="45"/>
      <c r="D45" s="67">
        <f t="shared" si="4"/>
        <v>0</v>
      </c>
      <c r="E45" s="67">
        <f t="shared" si="6"/>
        <v>0</v>
      </c>
      <c r="F45" s="4"/>
      <c r="G45" s="4"/>
      <c r="H45" s="4"/>
      <c r="I45" s="4"/>
    </row>
    <row r="46" spans="1:9" ht="12.75" customHeight="1">
      <c r="A46" s="14" t="s">
        <v>349</v>
      </c>
      <c r="B46" s="14" t="s">
        <v>350</v>
      </c>
      <c r="C46" s="45"/>
      <c r="D46" s="67">
        <f t="shared" si="4"/>
        <v>0</v>
      </c>
      <c r="E46" s="67">
        <f t="shared" si="6"/>
        <v>0</v>
      </c>
      <c r="F46" s="4"/>
      <c r="G46" s="4"/>
      <c r="H46" s="4"/>
      <c r="I46" s="4"/>
    </row>
    <row r="47" spans="1:9" ht="12.75" customHeight="1">
      <c r="A47" s="25"/>
      <c r="B47" s="25" t="s">
        <v>49</v>
      </c>
      <c r="C47" s="64">
        <f>SUM(C6:C46)</f>
        <v>307768</v>
      </c>
      <c r="D47" s="67">
        <f t="shared" si="4"/>
        <v>307798.7768</v>
      </c>
      <c r="E47" s="67">
        <f t="shared" si="6"/>
        <v>307829.5536</v>
      </c>
      <c r="F47" s="4"/>
      <c r="G47" s="4"/>
      <c r="H47" s="4"/>
      <c r="I47" s="4"/>
    </row>
    <row r="48" spans="1:5" ht="22.5" customHeight="1">
      <c r="A48" s="98"/>
      <c r="B48" s="99"/>
      <c r="C48" s="100"/>
      <c r="D48" s="15"/>
      <c r="E48" s="15"/>
    </row>
    <row r="49" spans="1:5" ht="12.75" customHeight="1">
      <c r="A49" s="14" t="s">
        <v>50</v>
      </c>
      <c r="B49" s="14" t="s">
        <v>51</v>
      </c>
      <c r="C49" s="45"/>
      <c r="D49" s="67">
        <f t="shared" si="4"/>
        <v>0</v>
      </c>
      <c r="E49" s="67">
        <f>C49*$E$4</f>
        <v>0</v>
      </c>
    </row>
    <row r="50" spans="1:5" ht="12.75" customHeight="1">
      <c r="A50" s="25" t="s">
        <v>297</v>
      </c>
      <c r="B50" s="25" t="s">
        <v>52</v>
      </c>
      <c r="C50" s="45"/>
      <c r="D50" s="67">
        <f t="shared" si="4"/>
        <v>0</v>
      </c>
      <c r="E50" s="67">
        <f>C50*$E$4</f>
        <v>0</v>
      </c>
    </row>
    <row r="51" spans="1:5" ht="12.75" customHeight="1">
      <c r="A51" s="25" t="s">
        <v>53</v>
      </c>
      <c r="B51" s="25" t="s">
        <v>54</v>
      </c>
      <c r="C51" s="45">
        <v>685214</v>
      </c>
      <c r="D51" s="67">
        <v>0</v>
      </c>
      <c r="E51" s="67">
        <v>0</v>
      </c>
    </row>
    <row r="52" spans="1:5" ht="12.75" customHeight="1">
      <c r="A52" s="13">
        <v>230</v>
      </c>
      <c r="B52" s="25" t="s">
        <v>55</v>
      </c>
      <c r="C52" s="64">
        <f>SUM(C49:C51)</f>
        <v>685214</v>
      </c>
      <c r="D52" s="67">
        <v>0</v>
      </c>
      <c r="E52" s="67">
        <v>0</v>
      </c>
    </row>
    <row r="53" spans="1:5" ht="5.25" customHeight="1">
      <c r="A53" s="154"/>
      <c r="B53" s="155"/>
      <c r="C53" s="156"/>
      <c r="D53" s="15"/>
      <c r="E53" s="15"/>
    </row>
    <row r="54" spans="1:5" ht="12.75" customHeight="1">
      <c r="A54" s="18" t="s">
        <v>57</v>
      </c>
      <c r="B54" s="25" t="s">
        <v>58</v>
      </c>
      <c r="C54" s="45"/>
      <c r="D54" s="67">
        <f t="shared" si="4"/>
        <v>0</v>
      </c>
      <c r="E54" s="67">
        <f>C54*$E$4</f>
        <v>0</v>
      </c>
    </row>
    <row r="55" spans="1:5" ht="12.75" customHeight="1">
      <c r="A55" s="18" t="s">
        <v>59</v>
      </c>
      <c r="B55" s="25" t="s">
        <v>60</v>
      </c>
      <c r="C55" s="45">
        <v>100000</v>
      </c>
      <c r="D55" s="67">
        <v>0</v>
      </c>
      <c r="E55" s="67">
        <v>0</v>
      </c>
    </row>
    <row r="56" spans="1:5" ht="12.75" customHeight="1">
      <c r="A56" s="17" t="s">
        <v>61</v>
      </c>
      <c r="B56" s="25" t="s">
        <v>62</v>
      </c>
      <c r="C56" s="45">
        <v>15000</v>
      </c>
      <c r="D56" s="67">
        <f t="shared" si="4"/>
        <v>15001.5</v>
      </c>
      <c r="E56" s="67">
        <f>C56*$E$4</f>
        <v>15003</v>
      </c>
    </row>
    <row r="57" spans="1:5" ht="12.75" customHeight="1">
      <c r="A57" s="19" t="s">
        <v>63</v>
      </c>
      <c r="B57" s="25" t="s">
        <v>64</v>
      </c>
      <c r="C57" s="45"/>
      <c r="D57" s="67">
        <f t="shared" si="4"/>
        <v>0</v>
      </c>
      <c r="E57" s="67">
        <f>C57*$E$4</f>
        <v>0</v>
      </c>
    </row>
    <row r="58" spans="1:5" ht="12.75" customHeight="1">
      <c r="A58" s="17" t="s">
        <v>56</v>
      </c>
      <c r="B58" s="35" t="s">
        <v>280</v>
      </c>
      <c r="C58" s="64">
        <f>SUM(C54:C57)</f>
        <v>115000</v>
      </c>
      <c r="D58" s="67">
        <v>15002</v>
      </c>
      <c r="E58" s="67">
        <v>15003</v>
      </c>
    </row>
    <row r="59" spans="1:5" ht="3.75" customHeight="1">
      <c r="A59" s="154"/>
      <c r="B59" s="155"/>
      <c r="C59" s="156"/>
      <c r="D59" s="36"/>
      <c r="E59" s="36"/>
    </row>
    <row r="60" spans="1:5" ht="9.75" customHeight="1">
      <c r="A60" s="153" t="s">
        <v>352</v>
      </c>
      <c r="B60" s="153"/>
      <c r="C60" s="152">
        <f>C58+C52+C47</f>
        <v>1107982</v>
      </c>
      <c r="D60" s="152">
        <f>D58+D52+D47</f>
        <v>322800.7768</v>
      </c>
      <c r="E60" s="152">
        <f>E58+E52+E47</f>
        <v>322832.5536</v>
      </c>
    </row>
    <row r="61" spans="1:5" ht="9" customHeight="1">
      <c r="A61" s="153"/>
      <c r="B61" s="153"/>
      <c r="C61" s="152"/>
      <c r="D61" s="152"/>
      <c r="E61" s="152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>
      <c r="A329" s="10"/>
    </row>
    <row r="330" ht="18" customHeight="1">
      <c r="A330" s="10" t="s">
        <v>65</v>
      </c>
    </row>
    <row r="331" ht="18" customHeight="1">
      <c r="A331" s="11"/>
    </row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>
      <c r="A378" s="12"/>
    </row>
  </sheetData>
  <sheetProtection/>
  <mergeCells count="13">
    <mergeCell ref="D60:D61"/>
    <mergeCell ref="E60:E61"/>
    <mergeCell ref="A60:B61"/>
    <mergeCell ref="A53:C53"/>
    <mergeCell ref="A59:C59"/>
    <mergeCell ref="C60:C61"/>
    <mergeCell ref="B2:B4"/>
    <mergeCell ref="A2:A4"/>
    <mergeCell ref="C2:C4"/>
    <mergeCell ref="D2:D3"/>
    <mergeCell ref="A1:C1"/>
    <mergeCell ref="C5:E5"/>
    <mergeCell ref="E2:E3"/>
  </mergeCells>
  <printOptions/>
  <pageMargins left="0.29" right="0.2" top="0.18" bottom="0.18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8"/>
  <sheetViews>
    <sheetView zoomScale="120" zoomScaleNormal="120" zoomScalePageLayoutView="0" workbookViewId="0" topLeftCell="A112">
      <selection activeCell="E75" sqref="E75"/>
    </sheetView>
  </sheetViews>
  <sheetFormatPr defaultColWidth="9.140625" defaultRowHeight="12.75"/>
  <cols>
    <col min="1" max="1" width="6.00390625" style="0" customWidth="1"/>
    <col min="2" max="2" width="7.8515625" style="0" customWidth="1"/>
    <col min="3" max="3" width="35.7109375" style="20" customWidth="1"/>
    <col min="4" max="4" width="5.140625" style="0" customWidth="1"/>
    <col min="5" max="5" width="9.00390625" style="54" customWidth="1"/>
    <col min="6" max="6" width="9.00390625" style="56" customWidth="1"/>
    <col min="7" max="7" width="8.8515625" style="56" customWidth="1"/>
  </cols>
  <sheetData>
    <row r="1" spans="1:7" s="48" customFormat="1" ht="20.25" customHeight="1" thickBot="1">
      <c r="A1" s="170" t="s">
        <v>66</v>
      </c>
      <c r="B1" s="170"/>
      <c r="C1" s="170"/>
      <c r="D1" s="58"/>
      <c r="E1" s="59"/>
      <c r="F1" s="55" t="s">
        <v>319</v>
      </c>
      <c r="G1" s="74">
        <v>2014</v>
      </c>
    </row>
    <row r="2" spans="1:7" ht="12.75" customHeight="1">
      <c r="A2" s="85" t="s">
        <v>67</v>
      </c>
      <c r="B2" s="86" t="s">
        <v>68</v>
      </c>
      <c r="C2" s="171" t="s">
        <v>283</v>
      </c>
      <c r="D2" s="179" t="s">
        <v>320</v>
      </c>
      <c r="E2" s="177" t="s">
        <v>321</v>
      </c>
      <c r="F2" s="87">
        <v>2015</v>
      </c>
      <c r="G2" s="88">
        <f>G1+2</f>
        <v>2016</v>
      </c>
    </row>
    <row r="3" spans="1:7" ht="12.75" customHeight="1" thickBot="1">
      <c r="A3" s="89" t="s">
        <v>69</v>
      </c>
      <c r="B3" s="90" t="s">
        <v>70</v>
      </c>
      <c r="C3" s="172"/>
      <c r="D3" s="180"/>
      <c r="E3" s="178"/>
      <c r="F3" s="91">
        <f>Príjmy!D4</f>
        <v>1.0001</v>
      </c>
      <c r="G3" s="92">
        <f>Príjmy!E4</f>
        <v>1.0002</v>
      </c>
    </row>
    <row r="4" spans="1:7" ht="12.75" customHeight="1">
      <c r="A4" s="84" t="s">
        <v>71</v>
      </c>
      <c r="B4" s="175" t="s">
        <v>72</v>
      </c>
      <c r="C4" s="176"/>
      <c r="D4" s="173"/>
      <c r="E4" s="173"/>
      <c r="F4" s="173"/>
      <c r="G4" s="174"/>
    </row>
    <row r="5" spans="1:7" ht="12.75" customHeight="1">
      <c r="A5" s="84"/>
      <c r="B5" s="28">
        <v>611</v>
      </c>
      <c r="C5" s="43" t="s">
        <v>73</v>
      </c>
      <c r="D5" s="103"/>
      <c r="E5" s="51">
        <v>42321</v>
      </c>
      <c r="F5" s="103"/>
      <c r="G5" s="103"/>
    </row>
    <row r="6" spans="1:7" ht="12.75" customHeight="1">
      <c r="A6" s="84"/>
      <c r="B6" s="131">
        <v>612002</v>
      </c>
      <c r="C6" s="132" t="s">
        <v>401</v>
      </c>
      <c r="D6" s="103"/>
      <c r="E6" s="104">
        <v>5130</v>
      </c>
      <c r="F6" s="103"/>
      <c r="G6" s="103"/>
    </row>
    <row r="7" spans="1:7" ht="12.75" customHeight="1">
      <c r="A7" s="84"/>
      <c r="B7" s="131">
        <v>614</v>
      </c>
      <c r="C7" s="132" t="s">
        <v>402</v>
      </c>
      <c r="D7" s="103"/>
      <c r="E7" s="104">
        <v>1300</v>
      </c>
      <c r="F7" s="103"/>
      <c r="G7" s="103"/>
    </row>
    <row r="8" spans="1:7" ht="12.75" customHeight="1">
      <c r="A8" s="28" t="s">
        <v>74</v>
      </c>
      <c r="B8" s="28"/>
      <c r="C8" s="43" t="s">
        <v>405</v>
      </c>
      <c r="D8" s="30"/>
      <c r="E8" s="51">
        <v>48751</v>
      </c>
      <c r="F8" s="65">
        <f>E8*$F$3</f>
        <v>48755.8751</v>
      </c>
      <c r="G8" s="65">
        <f>E8*$G$3</f>
        <v>48760.7502</v>
      </c>
    </row>
    <row r="9" spans="1:7" ht="12.75" customHeight="1">
      <c r="A9" s="28"/>
      <c r="B9" s="28">
        <v>621</v>
      </c>
      <c r="C9" s="27" t="s">
        <v>75</v>
      </c>
      <c r="D9" s="50">
        <v>0.1</v>
      </c>
      <c r="E9" s="52">
        <v>1521</v>
      </c>
      <c r="F9" s="65">
        <f aca="true" t="shared" si="0" ref="F9:F72">E9*$F$3</f>
        <v>1521.1521</v>
      </c>
      <c r="G9" s="65">
        <f aca="true" t="shared" si="1" ref="G9:G73">E9*$G$3</f>
        <v>1521.3042</v>
      </c>
    </row>
    <row r="10" spans="1:7" ht="12.75" customHeight="1">
      <c r="A10" s="28"/>
      <c r="B10" s="28">
        <v>623</v>
      </c>
      <c r="C10" s="27" t="s">
        <v>76</v>
      </c>
      <c r="D10" s="30"/>
      <c r="E10" s="51">
        <v>2880</v>
      </c>
      <c r="F10" s="65">
        <f t="shared" si="0"/>
        <v>2880.288</v>
      </c>
      <c r="G10" s="65">
        <f t="shared" si="1"/>
        <v>2880.576</v>
      </c>
    </row>
    <row r="11" spans="1:7" ht="12.75" customHeight="1">
      <c r="A11" s="28"/>
      <c r="B11" s="32">
        <v>625001</v>
      </c>
      <c r="C11" s="27" t="s">
        <v>77</v>
      </c>
      <c r="D11" s="49">
        <v>0.014</v>
      </c>
      <c r="E11" s="52">
        <f aca="true" t="shared" si="2" ref="E11:E16">$E$8*D11</f>
        <v>682.514</v>
      </c>
      <c r="F11" s="65">
        <f t="shared" si="0"/>
        <v>682.5822514</v>
      </c>
      <c r="G11" s="65">
        <f t="shared" si="1"/>
        <v>682.6505028</v>
      </c>
    </row>
    <row r="12" spans="1:7" ht="12.75" customHeight="1">
      <c r="A12" s="28"/>
      <c r="B12" s="32">
        <v>625002</v>
      </c>
      <c r="C12" s="27" t="s">
        <v>78</v>
      </c>
      <c r="D12" s="50">
        <v>0.14</v>
      </c>
      <c r="E12" s="52">
        <f t="shared" si="2"/>
        <v>6825.14</v>
      </c>
      <c r="F12" s="65">
        <f t="shared" si="0"/>
        <v>6825.822514</v>
      </c>
      <c r="G12" s="65">
        <f t="shared" si="1"/>
        <v>6826.5050280000005</v>
      </c>
    </row>
    <row r="13" spans="1:7" ht="12.75" customHeight="1">
      <c r="A13" s="28"/>
      <c r="B13" s="32">
        <v>625003</v>
      </c>
      <c r="C13" s="27" t="s">
        <v>79</v>
      </c>
      <c r="D13" s="49">
        <v>0.008</v>
      </c>
      <c r="E13" s="52">
        <f t="shared" si="2"/>
        <v>390.008</v>
      </c>
      <c r="F13" s="65">
        <f t="shared" si="0"/>
        <v>390.0470008</v>
      </c>
      <c r="G13" s="65">
        <f t="shared" si="1"/>
        <v>390.0860016</v>
      </c>
    </row>
    <row r="14" spans="1:7" ht="12.75" customHeight="1">
      <c r="A14" s="28"/>
      <c r="B14" s="32">
        <v>625004</v>
      </c>
      <c r="C14" s="27" t="s">
        <v>80</v>
      </c>
      <c r="D14" s="50">
        <v>0.03</v>
      </c>
      <c r="E14" s="52">
        <f t="shared" si="2"/>
        <v>1462.53</v>
      </c>
      <c r="F14" s="65">
        <f t="shared" si="0"/>
        <v>1462.6762529999999</v>
      </c>
      <c r="G14" s="65">
        <f t="shared" si="1"/>
        <v>1462.822506</v>
      </c>
    </row>
    <row r="15" spans="1:7" ht="12.75" customHeight="1">
      <c r="A15" s="28"/>
      <c r="B15" s="32">
        <v>625005</v>
      </c>
      <c r="C15" s="27" t="s">
        <v>81</v>
      </c>
      <c r="D15" s="50">
        <v>0.01</v>
      </c>
      <c r="E15" s="52">
        <f t="shared" si="2"/>
        <v>487.51</v>
      </c>
      <c r="F15" s="65">
        <f t="shared" si="0"/>
        <v>487.558751</v>
      </c>
      <c r="G15" s="65">
        <f t="shared" si="1"/>
        <v>487.60750199999995</v>
      </c>
    </row>
    <row r="16" spans="1:7" ht="12.75" customHeight="1">
      <c r="A16" s="28"/>
      <c r="B16" s="32">
        <v>625007</v>
      </c>
      <c r="C16" s="27" t="s">
        <v>82</v>
      </c>
      <c r="D16" s="49">
        <v>0.0475</v>
      </c>
      <c r="E16" s="52">
        <f t="shared" si="2"/>
        <v>2315.6725</v>
      </c>
      <c r="F16" s="65">
        <f t="shared" si="0"/>
        <v>2315.90406725</v>
      </c>
      <c r="G16" s="65">
        <f t="shared" si="1"/>
        <v>2316.1356345</v>
      </c>
    </row>
    <row r="17" spans="1:7" ht="12.75" customHeight="1">
      <c r="A17" s="28"/>
      <c r="B17" s="28">
        <v>627</v>
      </c>
      <c r="C17" s="27" t="s">
        <v>83</v>
      </c>
      <c r="D17" s="50">
        <v>0.02</v>
      </c>
      <c r="E17" s="51">
        <v>160</v>
      </c>
      <c r="F17" s="65">
        <f t="shared" si="0"/>
        <v>160.016</v>
      </c>
      <c r="G17" s="65">
        <f t="shared" si="1"/>
        <v>160.03199999999998</v>
      </c>
    </row>
    <row r="18" spans="1:7" ht="12.75" customHeight="1">
      <c r="A18" s="28"/>
      <c r="B18" s="32">
        <v>631001</v>
      </c>
      <c r="C18" s="27" t="s">
        <v>84</v>
      </c>
      <c r="D18" s="33"/>
      <c r="E18" s="51">
        <v>830</v>
      </c>
      <c r="F18" s="65">
        <f t="shared" si="0"/>
        <v>830.083</v>
      </c>
      <c r="G18" s="65">
        <f t="shared" si="1"/>
        <v>830.1659999999999</v>
      </c>
    </row>
    <row r="19" spans="1:7" ht="12.75" customHeight="1">
      <c r="A19" s="28"/>
      <c r="B19" s="32">
        <v>632001</v>
      </c>
      <c r="C19" s="27" t="s">
        <v>85</v>
      </c>
      <c r="D19" s="30"/>
      <c r="E19" s="51">
        <v>6700</v>
      </c>
      <c r="F19" s="65">
        <f t="shared" si="0"/>
        <v>6700.67</v>
      </c>
      <c r="G19" s="65">
        <f t="shared" si="1"/>
        <v>6701.34</v>
      </c>
    </row>
    <row r="20" spans="1:7" ht="12.75" customHeight="1">
      <c r="A20" s="28"/>
      <c r="B20" s="32">
        <v>632002</v>
      </c>
      <c r="C20" s="27" t="s">
        <v>86</v>
      </c>
      <c r="D20" s="30"/>
      <c r="E20" s="51">
        <v>332</v>
      </c>
      <c r="F20" s="65">
        <f t="shared" si="0"/>
        <v>332.0332</v>
      </c>
      <c r="G20" s="65">
        <f t="shared" si="1"/>
        <v>332.0664</v>
      </c>
    </row>
    <row r="21" spans="1:7" ht="12.75" customHeight="1">
      <c r="A21" s="28"/>
      <c r="B21" s="32">
        <v>632003</v>
      </c>
      <c r="C21" s="27" t="s">
        <v>87</v>
      </c>
      <c r="D21" s="30"/>
      <c r="E21" s="51">
        <v>1660</v>
      </c>
      <c r="F21" s="65">
        <f t="shared" si="0"/>
        <v>1660.166</v>
      </c>
      <c r="G21" s="65">
        <f t="shared" si="1"/>
        <v>1660.3319999999999</v>
      </c>
    </row>
    <row r="22" spans="1:7" ht="12.75" customHeight="1">
      <c r="A22" s="28"/>
      <c r="B22" s="32">
        <v>632004</v>
      </c>
      <c r="C22" s="27" t="s">
        <v>288</v>
      </c>
      <c r="D22" s="30"/>
      <c r="E22" s="51">
        <v>465</v>
      </c>
      <c r="F22" s="65">
        <f t="shared" si="0"/>
        <v>465.0465</v>
      </c>
      <c r="G22" s="65">
        <f t="shared" si="1"/>
        <v>465.093</v>
      </c>
    </row>
    <row r="23" spans="1:7" ht="12.75" customHeight="1">
      <c r="A23" s="28"/>
      <c r="B23" s="32">
        <v>633001</v>
      </c>
      <c r="C23" s="27" t="s">
        <v>88</v>
      </c>
      <c r="D23" s="30"/>
      <c r="E23" s="51">
        <v>200</v>
      </c>
      <c r="F23" s="65">
        <f t="shared" si="0"/>
        <v>200.02</v>
      </c>
      <c r="G23" s="65">
        <f t="shared" si="1"/>
        <v>200.04</v>
      </c>
    </row>
    <row r="24" spans="1:7" ht="12.75" customHeight="1">
      <c r="A24" s="28"/>
      <c r="B24" s="32">
        <v>633002</v>
      </c>
      <c r="C24" s="27" t="s">
        <v>89</v>
      </c>
      <c r="D24" s="30"/>
      <c r="E24" s="51">
        <v>166</v>
      </c>
      <c r="F24" s="65">
        <f t="shared" si="0"/>
        <v>166.0166</v>
      </c>
      <c r="G24" s="65">
        <f t="shared" si="1"/>
        <v>166.0332</v>
      </c>
    </row>
    <row r="25" spans="1:7" ht="12.75" customHeight="1">
      <c r="A25" s="28"/>
      <c r="B25" s="32">
        <v>633003</v>
      </c>
      <c r="C25" s="27" t="s">
        <v>90</v>
      </c>
      <c r="D25" s="30"/>
      <c r="E25" s="51">
        <v>33</v>
      </c>
      <c r="F25" s="65">
        <f t="shared" si="0"/>
        <v>33.0033</v>
      </c>
      <c r="G25" s="65">
        <f t="shared" si="1"/>
        <v>33.0066</v>
      </c>
    </row>
    <row r="26" spans="1:7" ht="12.75" customHeight="1">
      <c r="A26" s="28"/>
      <c r="B26" s="32">
        <v>633004</v>
      </c>
      <c r="C26" s="27" t="s">
        <v>91</v>
      </c>
      <c r="D26" s="30"/>
      <c r="E26" s="51">
        <v>200</v>
      </c>
      <c r="F26" s="65">
        <f t="shared" si="0"/>
        <v>200.02</v>
      </c>
      <c r="G26" s="65">
        <f t="shared" si="1"/>
        <v>200.04</v>
      </c>
    </row>
    <row r="27" spans="1:7" ht="12.75" customHeight="1">
      <c r="A27" s="28"/>
      <c r="B27" s="32">
        <v>633005</v>
      </c>
      <c r="C27" s="27" t="s">
        <v>92</v>
      </c>
      <c r="D27" s="30"/>
      <c r="E27" s="51">
        <v>300</v>
      </c>
      <c r="F27" s="65">
        <f t="shared" si="0"/>
        <v>300.03</v>
      </c>
      <c r="G27" s="65">
        <f t="shared" si="1"/>
        <v>300.06</v>
      </c>
    </row>
    <row r="28" spans="1:7" s="3" customFormat="1" ht="12.75" customHeight="1">
      <c r="A28" s="28"/>
      <c r="B28" s="32">
        <v>633006</v>
      </c>
      <c r="C28" s="27" t="s">
        <v>93</v>
      </c>
      <c r="D28" s="30"/>
      <c r="E28" s="51">
        <v>1000</v>
      </c>
      <c r="F28" s="65">
        <f t="shared" si="0"/>
        <v>1000.1</v>
      </c>
      <c r="G28" s="65">
        <f t="shared" si="1"/>
        <v>1000.1999999999999</v>
      </c>
    </row>
    <row r="29" spans="1:7" ht="12.75" customHeight="1">
      <c r="A29" s="28"/>
      <c r="B29" s="32">
        <v>633009</v>
      </c>
      <c r="C29" s="27" t="s">
        <v>94</v>
      </c>
      <c r="D29" s="30"/>
      <c r="E29" s="51">
        <v>500</v>
      </c>
      <c r="F29" s="65">
        <f t="shared" si="0"/>
        <v>500.05</v>
      </c>
      <c r="G29" s="65">
        <f t="shared" si="1"/>
        <v>500.09999999999997</v>
      </c>
    </row>
    <row r="30" spans="1:7" ht="12.75" customHeight="1">
      <c r="A30" s="28"/>
      <c r="B30" s="32">
        <v>633010</v>
      </c>
      <c r="C30" s="27" t="s">
        <v>95</v>
      </c>
      <c r="D30" s="30"/>
      <c r="E30" s="51">
        <v>199</v>
      </c>
      <c r="F30" s="65">
        <f t="shared" si="0"/>
        <v>199.0199</v>
      </c>
      <c r="G30" s="65">
        <f t="shared" si="1"/>
        <v>199.03979999999999</v>
      </c>
    </row>
    <row r="31" spans="1:7" ht="12.75" customHeight="1">
      <c r="A31" s="28"/>
      <c r="B31" s="32">
        <v>633013</v>
      </c>
      <c r="C31" s="27" t="s">
        <v>96</v>
      </c>
      <c r="D31" s="30"/>
      <c r="E31" s="51">
        <v>300</v>
      </c>
      <c r="F31" s="65">
        <f t="shared" si="0"/>
        <v>300.03</v>
      </c>
      <c r="G31" s="65">
        <f t="shared" si="1"/>
        <v>300.06</v>
      </c>
    </row>
    <row r="32" spans="1:7" ht="12.75" customHeight="1">
      <c r="A32" s="28"/>
      <c r="B32" s="32">
        <v>633015</v>
      </c>
      <c r="C32" s="27" t="s">
        <v>97</v>
      </c>
      <c r="D32" s="30"/>
      <c r="E32" s="51">
        <v>700</v>
      </c>
      <c r="F32" s="65">
        <f t="shared" si="0"/>
        <v>700.0699999999999</v>
      </c>
      <c r="G32" s="65">
        <f t="shared" si="1"/>
        <v>700.14</v>
      </c>
    </row>
    <row r="33" spans="1:7" ht="12.75" customHeight="1">
      <c r="A33" s="28"/>
      <c r="B33" s="32">
        <v>633016</v>
      </c>
      <c r="C33" s="27" t="s">
        <v>126</v>
      </c>
      <c r="D33" s="30"/>
      <c r="E33" s="51">
        <v>664</v>
      </c>
      <c r="F33" s="65">
        <f t="shared" si="0"/>
        <v>664.0664</v>
      </c>
      <c r="G33" s="65">
        <f t="shared" si="1"/>
        <v>664.1328</v>
      </c>
    </row>
    <row r="34" spans="1:7" ht="12.75" customHeight="1">
      <c r="A34" s="28"/>
      <c r="B34" s="32">
        <v>633019</v>
      </c>
      <c r="C34" s="27" t="s">
        <v>98</v>
      </c>
      <c r="D34" s="30"/>
      <c r="E34" s="51">
        <v>0</v>
      </c>
      <c r="F34" s="65">
        <f t="shared" si="0"/>
        <v>0</v>
      </c>
      <c r="G34" s="65">
        <f>E34*$G$3</f>
        <v>0</v>
      </c>
    </row>
    <row r="35" spans="1:7" ht="12.75" customHeight="1">
      <c r="A35" s="28"/>
      <c r="B35" s="32">
        <v>634001</v>
      </c>
      <c r="C35" s="43" t="s">
        <v>351</v>
      </c>
      <c r="D35" s="30"/>
      <c r="E35" s="51">
        <v>2700</v>
      </c>
      <c r="F35" s="65">
        <f t="shared" si="0"/>
        <v>2700.27</v>
      </c>
      <c r="G35" s="65">
        <f t="shared" si="1"/>
        <v>2700.54</v>
      </c>
    </row>
    <row r="36" spans="1:7" ht="12.75" customHeight="1">
      <c r="A36" s="28"/>
      <c r="B36" s="32">
        <v>634002</v>
      </c>
      <c r="C36" s="27" t="s">
        <v>312</v>
      </c>
      <c r="D36" s="30"/>
      <c r="E36" s="51">
        <v>1500</v>
      </c>
      <c r="F36" s="65">
        <f t="shared" si="0"/>
        <v>1500.15</v>
      </c>
      <c r="G36" s="65">
        <f t="shared" si="1"/>
        <v>1500.3</v>
      </c>
    </row>
    <row r="37" spans="1:7" ht="12.75" customHeight="1">
      <c r="A37" s="28"/>
      <c r="B37" s="32">
        <v>634003</v>
      </c>
      <c r="C37" s="27" t="s">
        <v>311</v>
      </c>
      <c r="D37" s="30"/>
      <c r="E37" s="51">
        <v>600</v>
      </c>
      <c r="F37" s="65">
        <f t="shared" si="0"/>
        <v>600.06</v>
      </c>
      <c r="G37" s="65">
        <f t="shared" si="1"/>
        <v>600.12</v>
      </c>
    </row>
    <row r="38" spans="1:7" ht="12.75" customHeight="1">
      <c r="A38" s="28"/>
      <c r="B38" s="32">
        <v>634004</v>
      </c>
      <c r="C38" s="27" t="s">
        <v>99</v>
      </c>
      <c r="D38" s="30"/>
      <c r="E38" s="51"/>
      <c r="F38" s="65">
        <f t="shared" si="0"/>
        <v>0</v>
      </c>
      <c r="G38" s="65">
        <f t="shared" si="1"/>
        <v>0</v>
      </c>
    </row>
    <row r="39" spans="1:7" ht="12.75" customHeight="1">
      <c r="A39" s="28"/>
      <c r="B39" s="32">
        <v>634005</v>
      </c>
      <c r="C39" s="27" t="s">
        <v>100</v>
      </c>
      <c r="D39" s="30"/>
      <c r="E39" s="51">
        <v>60</v>
      </c>
      <c r="F39" s="65">
        <f t="shared" si="0"/>
        <v>60.006</v>
      </c>
      <c r="G39" s="65">
        <f t="shared" si="1"/>
        <v>60.012</v>
      </c>
    </row>
    <row r="40" spans="1:7" ht="12.75" customHeight="1">
      <c r="A40" s="28"/>
      <c r="B40" s="32">
        <v>635001</v>
      </c>
      <c r="C40" s="27" t="s">
        <v>101</v>
      </c>
      <c r="D40" s="30"/>
      <c r="E40" s="51">
        <v>0</v>
      </c>
      <c r="F40" s="65">
        <f t="shared" si="0"/>
        <v>0</v>
      </c>
      <c r="G40" s="65">
        <f t="shared" si="1"/>
        <v>0</v>
      </c>
    </row>
    <row r="41" spans="1:7" ht="12.75" customHeight="1">
      <c r="A41" s="28"/>
      <c r="B41" s="32">
        <v>635002</v>
      </c>
      <c r="C41" s="27" t="s">
        <v>102</v>
      </c>
      <c r="D41" s="30"/>
      <c r="E41" s="51">
        <v>130</v>
      </c>
      <c r="F41" s="65">
        <f t="shared" si="0"/>
        <v>130.013</v>
      </c>
      <c r="G41" s="65">
        <f t="shared" si="1"/>
        <v>130.026</v>
      </c>
    </row>
    <row r="42" spans="1:7" ht="12.75" customHeight="1">
      <c r="A42" s="28"/>
      <c r="B42" s="32">
        <v>635003</v>
      </c>
      <c r="C42" s="27" t="s">
        <v>103</v>
      </c>
      <c r="D42" s="30"/>
      <c r="E42" s="51">
        <v>130</v>
      </c>
      <c r="F42" s="65">
        <f t="shared" si="0"/>
        <v>130.013</v>
      </c>
      <c r="G42" s="65">
        <f t="shared" si="1"/>
        <v>130.026</v>
      </c>
    </row>
    <row r="43" spans="1:7" ht="12.75" customHeight="1">
      <c r="A43" s="28"/>
      <c r="B43" s="32">
        <v>635004</v>
      </c>
      <c r="C43" s="27" t="s">
        <v>104</v>
      </c>
      <c r="D43" s="30"/>
      <c r="E43" s="51">
        <v>130</v>
      </c>
      <c r="F43" s="65">
        <f t="shared" si="0"/>
        <v>130.013</v>
      </c>
      <c r="G43" s="65">
        <f t="shared" si="1"/>
        <v>130.026</v>
      </c>
    </row>
    <row r="44" spans="1:7" ht="12.75" customHeight="1">
      <c r="A44" s="28"/>
      <c r="B44" s="32">
        <v>635006</v>
      </c>
      <c r="C44" s="27" t="s">
        <v>105</v>
      </c>
      <c r="D44" s="30"/>
      <c r="E44" s="51">
        <v>500</v>
      </c>
      <c r="F44" s="65">
        <f t="shared" si="0"/>
        <v>500.05</v>
      </c>
      <c r="G44" s="65">
        <f>E44*$G$3</f>
        <v>500.09999999999997</v>
      </c>
    </row>
    <row r="45" spans="1:7" ht="12.75" customHeight="1">
      <c r="A45" s="28"/>
      <c r="B45" s="32">
        <v>636001</v>
      </c>
      <c r="C45" s="43" t="s">
        <v>360</v>
      </c>
      <c r="D45" s="30"/>
      <c r="E45" s="51">
        <v>110</v>
      </c>
      <c r="F45" s="65">
        <f>E45*$F$3</f>
        <v>110.011</v>
      </c>
      <c r="G45" s="65">
        <f>E45*$G$3</f>
        <v>110.02199999999999</v>
      </c>
    </row>
    <row r="46" spans="1:7" ht="12.75" customHeight="1">
      <c r="A46" s="28"/>
      <c r="B46" s="32">
        <v>636004</v>
      </c>
      <c r="C46" s="27" t="s">
        <v>106</v>
      </c>
      <c r="D46" s="30"/>
      <c r="E46" s="51">
        <v>308</v>
      </c>
      <c r="F46" s="65">
        <f t="shared" si="0"/>
        <v>308.0308</v>
      </c>
      <c r="G46" s="65">
        <f t="shared" si="1"/>
        <v>308.0616</v>
      </c>
    </row>
    <row r="47" spans="1:7" ht="12.75" customHeight="1">
      <c r="A47" s="28"/>
      <c r="B47" s="32">
        <v>636006</v>
      </c>
      <c r="C47" s="27" t="s">
        <v>107</v>
      </c>
      <c r="D47" s="30"/>
      <c r="E47" s="51">
        <v>0</v>
      </c>
      <c r="F47" s="65">
        <f t="shared" si="0"/>
        <v>0</v>
      </c>
      <c r="G47" s="65">
        <f t="shared" si="1"/>
        <v>0</v>
      </c>
    </row>
    <row r="48" spans="1:7" ht="12.75" customHeight="1">
      <c r="A48" s="28"/>
      <c r="B48" s="32">
        <v>636007</v>
      </c>
      <c r="C48" s="27" t="s">
        <v>108</v>
      </c>
      <c r="D48" s="30"/>
      <c r="E48" s="51">
        <v>0</v>
      </c>
      <c r="F48" s="65">
        <f t="shared" si="0"/>
        <v>0</v>
      </c>
      <c r="G48" s="65">
        <f t="shared" si="1"/>
        <v>0</v>
      </c>
    </row>
    <row r="49" spans="1:7" ht="12.75" customHeight="1">
      <c r="A49" s="28"/>
      <c r="B49" s="32">
        <v>636008</v>
      </c>
      <c r="C49" s="27" t="s">
        <v>109</v>
      </c>
      <c r="D49" s="30"/>
      <c r="E49" s="51">
        <v>0</v>
      </c>
      <c r="F49" s="65">
        <f t="shared" si="0"/>
        <v>0</v>
      </c>
      <c r="G49" s="65">
        <f t="shared" si="1"/>
        <v>0</v>
      </c>
    </row>
    <row r="50" spans="1:7" ht="12.75" customHeight="1">
      <c r="A50" s="28"/>
      <c r="B50" s="32">
        <v>637001</v>
      </c>
      <c r="C50" s="27" t="s">
        <v>110</v>
      </c>
      <c r="D50" s="30"/>
      <c r="E50" s="51">
        <v>500</v>
      </c>
      <c r="F50" s="65">
        <f t="shared" si="0"/>
        <v>500.05</v>
      </c>
      <c r="G50" s="65">
        <f t="shared" si="1"/>
        <v>500.09999999999997</v>
      </c>
    </row>
    <row r="51" spans="1:7" ht="12.75" customHeight="1">
      <c r="A51" s="28"/>
      <c r="B51" s="32">
        <v>637002</v>
      </c>
      <c r="C51" s="27" t="s">
        <v>111</v>
      </c>
      <c r="D51" s="30"/>
      <c r="E51" s="51">
        <v>164</v>
      </c>
      <c r="F51" s="65">
        <f t="shared" si="0"/>
        <v>164.0164</v>
      </c>
      <c r="G51" s="65">
        <f t="shared" si="1"/>
        <v>164.0328</v>
      </c>
    </row>
    <row r="52" spans="1:7" ht="12.75" customHeight="1">
      <c r="A52" s="28"/>
      <c r="B52" s="32">
        <v>637003</v>
      </c>
      <c r="C52" s="27" t="s">
        <v>112</v>
      </c>
      <c r="D52" s="30"/>
      <c r="E52" s="51">
        <v>66</v>
      </c>
      <c r="F52" s="65">
        <f t="shared" si="0"/>
        <v>66.0066</v>
      </c>
      <c r="G52" s="65">
        <f t="shared" si="1"/>
        <v>66.0132</v>
      </c>
    </row>
    <row r="53" spans="1:7" ht="12.75" customHeight="1">
      <c r="A53" s="28"/>
      <c r="B53" s="32">
        <v>637004</v>
      </c>
      <c r="C53" s="27" t="s">
        <v>113</v>
      </c>
      <c r="D53" s="30"/>
      <c r="E53" s="51">
        <v>2000</v>
      </c>
      <c r="F53" s="65">
        <f t="shared" si="0"/>
        <v>2000.2</v>
      </c>
      <c r="G53" s="65">
        <f t="shared" si="1"/>
        <v>2000.3999999999999</v>
      </c>
    </row>
    <row r="54" spans="1:7" ht="12.75" customHeight="1">
      <c r="A54" s="28"/>
      <c r="B54" s="32" t="s">
        <v>114</v>
      </c>
      <c r="C54" s="27" t="s">
        <v>115</v>
      </c>
      <c r="D54" s="30"/>
      <c r="E54" s="51">
        <v>4700</v>
      </c>
      <c r="F54" s="65">
        <f t="shared" si="0"/>
        <v>4700.47</v>
      </c>
      <c r="G54" s="65">
        <f t="shared" si="1"/>
        <v>4700.94</v>
      </c>
    </row>
    <row r="55" spans="1:7" ht="12.75" customHeight="1">
      <c r="A55" s="28"/>
      <c r="B55" s="32">
        <v>637005</v>
      </c>
      <c r="C55" s="27" t="s">
        <v>116</v>
      </c>
      <c r="D55" s="30"/>
      <c r="E55" s="51">
        <v>1500</v>
      </c>
      <c r="F55" s="65">
        <f t="shared" si="0"/>
        <v>1500.15</v>
      </c>
      <c r="G55" s="65">
        <f t="shared" si="1"/>
        <v>1500.3</v>
      </c>
    </row>
    <row r="56" spans="1:7" ht="12.75" customHeight="1">
      <c r="A56" s="28"/>
      <c r="B56" s="32">
        <v>637006</v>
      </c>
      <c r="C56" s="27" t="s">
        <v>117</v>
      </c>
      <c r="D56" s="30"/>
      <c r="E56" s="51">
        <v>0</v>
      </c>
      <c r="F56" s="65">
        <f t="shared" si="0"/>
        <v>0</v>
      </c>
      <c r="G56" s="65">
        <f t="shared" si="1"/>
        <v>0</v>
      </c>
    </row>
    <row r="57" spans="1:7" ht="12.75" customHeight="1">
      <c r="A57" s="28"/>
      <c r="B57" s="32">
        <v>637007</v>
      </c>
      <c r="C57" s="27" t="s">
        <v>84</v>
      </c>
      <c r="D57" s="30"/>
      <c r="E57" s="51">
        <v>350</v>
      </c>
      <c r="F57" s="65">
        <f t="shared" si="0"/>
        <v>350.03499999999997</v>
      </c>
      <c r="G57" s="65">
        <f>E57*$G$3</f>
        <v>350.07</v>
      </c>
    </row>
    <row r="58" spans="1:7" ht="12.75" customHeight="1">
      <c r="A58" s="28"/>
      <c r="B58" s="32">
        <v>637011</v>
      </c>
      <c r="C58" s="27" t="s">
        <v>118</v>
      </c>
      <c r="D58" s="30"/>
      <c r="E58" s="51">
        <v>332</v>
      </c>
      <c r="F58" s="65">
        <f t="shared" si="0"/>
        <v>332.0332</v>
      </c>
      <c r="G58" s="65">
        <f t="shared" si="1"/>
        <v>332.0664</v>
      </c>
    </row>
    <row r="59" spans="1:7" ht="12.75" customHeight="1">
      <c r="A59" s="28"/>
      <c r="B59" s="32">
        <v>637012</v>
      </c>
      <c r="C59" s="27" t="s">
        <v>119</v>
      </c>
      <c r="D59" s="30"/>
      <c r="E59" s="51">
        <v>763</v>
      </c>
      <c r="F59" s="65">
        <f t="shared" si="0"/>
        <v>763.0763</v>
      </c>
      <c r="G59" s="65">
        <f t="shared" si="1"/>
        <v>763.1526</v>
      </c>
    </row>
    <row r="60" spans="1:7" ht="12.75" customHeight="1">
      <c r="A60" s="28"/>
      <c r="B60" s="32">
        <v>637014</v>
      </c>
      <c r="C60" s="27" t="s">
        <v>120</v>
      </c>
      <c r="D60" s="30"/>
      <c r="E60" s="51">
        <v>3000</v>
      </c>
      <c r="F60" s="65">
        <f t="shared" si="0"/>
        <v>3000.3</v>
      </c>
      <c r="G60" s="65">
        <f t="shared" si="1"/>
        <v>3000.6</v>
      </c>
    </row>
    <row r="61" spans="1:7" ht="12.75" customHeight="1">
      <c r="A61" s="28"/>
      <c r="B61" s="32">
        <v>637015</v>
      </c>
      <c r="C61" s="27" t="s">
        <v>121</v>
      </c>
      <c r="D61" s="30"/>
      <c r="E61" s="51">
        <v>980</v>
      </c>
      <c r="F61" s="65">
        <f t="shared" si="0"/>
        <v>980.098</v>
      </c>
      <c r="G61" s="65">
        <f t="shared" si="1"/>
        <v>980.196</v>
      </c>
    </row>
    <row r="62" spans="1:7" ht="12.75" customHeight="1">
      <c r="A62" s="28"/>
      <c r="B62" s="32">
        <v>637016</v>
      </c>
      <c r="C62" s="27" t="s">
        <v>122</v>
      </c>
      <c r="D62" s="30"/>
      <c r="E62" s="51">
        <v>600</v>
      </c>
      <c r="F62" s="65">
        <f t="shared" si="0"/>
        <v>600.06</v>
      </c>
      <c r="G62" s="65">
        <f t="shared" si="1"/>
        <v>600.12</v>
      </c>
    </row>
    <row r="63" spans="1:7" ht="12.75" customHeight="1">
      <c r="A63" s="28"/>
      <c r="B63" s="32">
        <v>637026</v>
      </c>
      <c r="C63" s="27" t="s">
        <v>123</v>
      </c>
      <c r="D63" s="30"/>
      <c r="E63" s="51">
        <v>0</v>
      </c>
      <c r="F63" s="65">
        <f t="shared" si="0"/>
        <v>0</v>
      </c>
      <c r="G63" s="65">
        <f t="shared" si="1"/>
        <v>0</v>
      </c>
    </row>
    <row r="64" spans="1:7" ht="12.75" customHeight="1">
      <c r="A64" s="28"/>
      <c r="B64" s="32">
        <v>637027</v>
      </c>
      <c r="C64" s="27" t="s">
        <v>124</v>
      </c>
      <c r="D64" s="30"/>
      <c r="E64" s="51"/>
      <c r="F64" s="65">
        <f t="shared" si="0"/>
        <v>0</v>
      </c>
      <c r="G64" s="65">
        <f t="shared" si="1"/>
        <v>0</v>
      </c>
    </row>
    <row r="65" spans="1:7" ht="12.75" customHeight="1">
      <c r="A65" s="28"/>
      <c r="B65" s="32">
        <v>637031</v>
      </c>
      <c r="C65" s="27" t="s">
        <v>125</v>
      </c>
      <c r="D65" s="30"/>
      <c r="E65" s="51"/>
      <c r="F65" s="65">
        <f t="shared" si="0"/>
        <v>0</v>
      </c>
      <c r="G65" s="65">
        <f t="shared" si="1"/>
        <v>0</v>
      </c>
    </row>
    <row r="66" spans="1:7" ht="12.75" customHeight="1">
      <c r="A66" s="28"/>
      <c r="B66" s="32">
        <v>637035</v>
      </c>
      <c r="C66" s="43" t="s">
        <v>361</v>
      </c>
      <c r="D66" s="30"/>
      <c r="E66" s="51">
        <v>122</v>
      </c>
      <c r="F66" s="65">
        <f>E66*$F$3</f>
        <v>122.01219999999999</v>
      </c>
      <c r="G66" s="65">
        <f>E66*$G$3</f>
        <v>122.0244</v>
      </c>
    </row>
    <row r="67" spans="1:7" ht="12.75" customHeight="1">
      <c r="A67" s="28"/>
      <c r="B67" s="32">
        <v>642001</v>
      </c>
      <c r="C67" s="27" t="s">
        <v>127</v>
      </c>
      <c r="D67" s="30"/>
      <c r="E67" s="51"/>
      <c r="F67" s="65">
        <f t="shared" si="0"/>
        <v>0</v>
      </c>
      <c r="G67" s="65">
        <f t="shared" si="1"/>
        <v>0</v>
      </c>
    </row>
    <row r="68" spans="1:7" ht="12.75" customHeight="1">
      <c r="A68" s="28"/>
      <c r="B68" s="32">
        <v>642006</v>
      </c>
      <c r="C68" s="27" t="s">
        <v>128</v>
      </c>
      <c r="D68" s="30"/>
      <c r="E68" s="51">
        <v>660</v>
      </c>
      <c r="F68" s="65">
        <f t="shared" si="0"/>
        <v>660.066</v>
      </c>
      <c r="G68" s="65">
        <f t="shared" si="1"/>
        <v>660.132</v>
      </c>
    </row>
    <row r="69" spans="1:7" ht="12.75" customHeight="1">
      <c r="A69" s="28"/>
      <c r="B69" s="32">
        <v>642007</v>
      </c>
      <c r="C69" s="27" t="s">
        <v>282</v>
      </c>
      <c r="D69" s="30"/>
      <c r="E69" s="51"/>
      <c r="F69" s="65">
        <f t="shared" si="0"/>
        <v>0</v>
      </c>
      <c r="G69" s="65">
        <f t="shared" si="1"/>
        <v>0</v>
      </c>
    </row>
    <row r="70" spans="1:7" ht="12.75" customHeight="1">
      <c r="A70" s="28"/>
      <c r="B70" s="32">
        <v>642011</v>
      </c>
      <c r="C70" s="27" t="s">
        <v>129</v>
      </c>
      <c r="D70" s="30"/>
      <c r="E70" s="51"/>
      <c r="F70" s="65">
        <f t="shared" si="0"/>
        <v>0</v>
      </c>
      <c r="G70" s="65">
        <f t="shared" si="1"/>
        <v>0</v>
      </c>
    </row>
    <row r="71" spans="1:7" ht="12.75" customHeight="1">
      <c r="A71" s="28"/>
      <c r="B71" s="32">
        <v>642012</v>
      </c>
      <c r="C71" s="27" t="s">
        <v>130</v>
      </c>
      <c r="D71" s="30"/>
      <c r="E71" s="51"/>
      <c r="F71" s="65">
        <f t="shared" si="0"/>
        <v>0</v>
      </c>
      <c r="G71" s="65">
        <f t="shared" si="1"/>
        <v>0</v>
      </c>
    </row>
    <row r="72" spans="1:7" ht="12.75" customHeight="1">
      <c r="A72" s="28"/>
      <c r="B72" s="32">
        <v>642014</v>
      </c>
      <c r="C72" s="27" t="s">
        <v>131</v>
      </c>
      <c r="D72" s="30"/>
      <c r="E72" s="51"/>
      <c r="F72" s="65">
        <f t="shared" si="0"/>
        <v>0</v>
      </c>
      <c r="G72" s="65">
        <f t="shared" si="1"/>
        <v>0</v>
      </c>
    </row>
    <row r="73" spans="1:7" ht="12.75" customHeight="1">
      <c r="A73" s="28"/>
      <c r="B73" s="32">
        <v>642015</v>
      </c>
      <c r="C73" s="27" t="s">
        <v>132</v>
      </c>
      <c r="D73" s="30"/>
      <c r="E73" s="51"/>
      <c r="F73" s="65">
        <f>E73*$F$3</f>
        <v>0</v>
      </c>
      <c r="G73" s="65">
        <f t="shared" si="1"/>
        <v>0</v>
      </c>
    </row>
    <row r="74" spans="1:7" ht="12.75" customHeight="1">
      <c r="A74" s="28"/>
      <c r="B74" s="32">
        <v>651004</v>
      </c>
      <c r="C74" s="27" t="s">
        <v>133</v>
      </c>
      <c r="D74" s="30"/>
      <c r="E74" s="51"/>
      <c r="F74" s="65">
        <f>E74*$F$3</f>
        <v>0</v>
      </c>
      <c r="G74" s="65">
        <f>E74*$G$3</f>
        <v>0</v>
      </c>
    </row>
    <row r="75" spans="1:7" ht="12.75" customHeight="1">
      <c r="A75" s="28"/>
      <c r="B75" s="32">
        <v>653001</v>
      </c>
      <c r="C75" s="27" t="s">
        <v>134</v>
      </c>
      <c r="D75" s="30"/>
      <c r="E75" s="51"/>
      <c r="F75" s="65">
        <f>E75*$F$3</f>
        <v>0</v>
      </c>
      <c r="G75" s="65">
        <f>E75*$G$3</f>
        <v>0</v>
      </c>
    </row>
    <row r="76" spans="1:7" ht="12.75" customHeight="1">
      <c r="A76" s="28" t="s">
        <v>135</v>
      </c>
      <c r="B76" s="159" t="s">
        <v>323</v>
      </c>
      <c r="C76" s="160"/>
      <c r="D76" s="128"/>
      <c r="E76" s="129"/>
      <c r="F76" s="129"/>
      <c r="G76" s="130"/>
    </row>
    <row r="77" spans="1:7" ht="12.75" customHeight="1">
      <c r="A77" s="28">
        <v>41</v>
      </c>
      <c r="B77" s="28" t="s">
        <v>136</v>
      </c>
      <c r="C77" s="27" t="s">
        <v>137</v>
      </c>
      <c r="D77" s="30"/>
      <c r="E77" s="51">
        <v>664</v>
      </c>
      <c r="F77" s="65">
        <f>E77*$F$3</f>
        <v>664.0664</v>
      </c>
      <c r="G77" s="65">
        <f>F77*$F$3</f>
        <v>664.13280664</v>
      </c>
    </row>
    <row r="78" spans="1:7" ht="12.75" customHeight="1">
      <c r="A78" s="28"/>
      <c r="B78" s="32" t="s">
        <v>296</v>
      </c>
      <c r="C78" s="27" t="s">
        <v>138</v>
      </c>
      <c r="D78" s="30"/>
      <c r="E78" s="51">
        <v>0</v>
      </c>
      <c r="F78" s="65">
        <f>E78*$F$3</f>
        <v>0</v>
      </c>
      <c r="G78" s="65">
        <f>F78*$F$3</f>
        <v>0</v>
      </c>
    </row>
    <row r="79" spans="1:7" ht="12.75" customHeight="1">
      <c r="A79" s="28" t="s">
        <v>142</v>
      </c>
      <c r="B79" s="161" t="s">
        <v>324</v>
      </c>
      <c r="C79" s="162"/>
      <c r="D79" s="117"/>
      <c r="E79" s="118"/>
      <c r="F79" s="118"/>
      <c r="G79" s="118"/>
    </row>
    <row r="80" spans="1:7" ht="12.75" customHeight="1">
      <c r="A80" s="28">
        <v>41</v>
      </c>
      <c r="B80" s="28" t="s">
        <v>143</v>
      </c>
      <c r="C80" s="27" t="s">
        <v>144</v>
      </c>
      <c r="D80" s="30"/>
      <c r="E80" s="51">
        <v>5065</v>
      </c>
      <c r="F80" s="65">
        <f aca="true" t="shared" si="3" ref="F80:G82">E80*$F$3</f>
        <v>5065.5064999999995</v>
      </c>
      <c r="G80" s="65">
        <f t="shared" si="3"/>
        <v>5066.013050649999</v>
      </c>
    </row>
    <row r="81" spans="1:7" ht="12.75" customHeight="1">
      <c r="A81" s="28"/>
      <c r="B81" s="28" t="s">
        <v>145</v>
      </c>
      <c r="C81" s="27" t="s">
        <v>146</v>
      </c>
      <c r="D81" s="30"/>
      <c r="E81" s="51">
        <v>350</v>
      </c>
      <c r="F81" s="65">
        <f t="shared" si="3"/>
        <v>350.03499999999997</v>
      </c>
      <c r="G81" s="65">
        <f t="shared" si="3"/>
        <v>350.0700035</v>
      </c>
    </row>
    <row r="82" spans="1:7" ht="12.75" customHeight="1">
      <c r="A82" s="28" t="s">
        <v>147</v>
      </c>
      <c r="B82" s="28" t="s">
        <v>148</v>
      </c>
      <c r="C82" s="27" t="s">
        <v>149</v>
      </c>
      <c r="D82" s="30"/>
      <c r="E82" s="51">
        <v>54</v>
      </c>
      <c r="F82" s="65">
        <f t="shared" si="3"/>
        <v>54.0054</v>
      </c>
      <c r="G82" s="65">
        <f t="shared" si="3"/>
        <v>54.01080054</v>
      </c>
    </row>
    <row r="83" spans="1:7" ht="12.75" customHeight="1">
      <c r="A83" s="28" t="s">
        <v>303</v>
      </c>
      <c r="B83" s="157" t="s">
        <v>325</v>
      </c>
      <c r="C83" s="158"/>
      <c r="D83" s="117"/>
      <c r="E83" s="118"/>
      <c r="F83" s="118"/>
      <c r="G83" s="119"/>
    </row>
    <row r="84" spans="1:7" ht="12.75" customHeight="1">
      <c r="A84" s="28" t="s">
        <v>74</v>
      </c>
      <c r="B84" s="32">
        <v>632001</v>
      </c>
      <c r="C84" s="27" t="s">
        <v>310</v>
      </c>
      <c r="D84" s="30"/>
      <c r="E84" s="51">
        <v>0</v>
      </c>
      <c r="F84" s="65">
        <f aca="true" t="shared" si="4" ref="F84:G92">E84*$F$3</f>
        <v>0</v>
      </c>
      <c r="G84" s="65">
        <f t="shared" si="4"/>
        <v>0</v>
      </c>
    </row>
    <row r="85" spans="1:7" ht="12.75" customHeight="1">
      <c r="A85" s="28"/>
      <c r="B85" s="32">
        <v>634001</v>
      </c>
      <c r="C85" s="43" t="s">
        <v>326</v>
      </c>
      <c r="D85" s="30"/>
      <c r="E85" s="51">
        <v>500</v>
      </c>
      <c r="F85" s="65">
        <f t="shared" si="4"/>
        <v>500.05</v>
      </c>
      <c r="G85" s="65">
        <f t="shared" si="4"/>
        <v>500.100005</v>
      </c>
    </row>
    <row r="86" spans="1:7" ht="12.75" customHeight="1">
      <c r="A86" s="28"/>
      <c r="B86" s="32">
        <v>634003</v>
      </c>
      <c r="C86" s="27" t="s">
        <v>121</v>
      </c>
      <c r="D86" s="30"/>
      <c r="E86" s="51">
        <v>307</v>
      </c>
      <c r="F86" s="65">
        <f t="shared" si="4"/>
        <v>307.0307</v>
      </c>
      <c r="G86" s="65">
        <f t="shared" si="4"/>
        <v>307.06140307000004</v>
      </c>
    </row>
    <row r="87" spans="1:7" ht="12.75" customHeight="1">
      <c r="A87" s="28"/>
      <c r="B87" s="32">
        <v>634005</v>
      </c>
      <c r="C87" s="27" t="s">
        <v>150</v>
      </c>
      <c r="D87" s="30"/>
      <c r="E87" s="51">
        <v>80</v>
      </c>
      <c r="F87" s="65">
        <f t="shared" si="4"/>
        <v>80.008</v>
      </c>
      <c r="G87" s="65">
        <f t="shared" si="4"/>
        <v>80.0160008</v>
      </c>
    </row>
    <row r="88" spans="1:7" ht="12.75" customHeight="1">
      <c r="A88" s="28"/>
      <c r="B88" s="32">
        <v>635004</v>
      </c>
      <c r="C88" s="27" t="s">
        <v>151</v>
      </c>
      <c r="D88" s="30"/>
      <c r="E88" s="51">
        <v>200</v>
      </c>
      <c r="F88" s="65">
        <f t="shared" si="4"/>
        <v>200.02</v>
      </c>
      <c r="G88" s="65">
        <f t="shared" si="4"/>
        <v>200.04000200000002</v>
      </c>
    </row>
    <row r="89" spans="1:7" ht="12.75" customHeight="1">
      <c r="A89" s="28"/>
      <c r="B89" s="32">
        <v>635006</v>
      </c>
      <c r="C89" s="27" t="s">
        <v>152</v>
      </c>
      <c r="D89" s="30"/>
      <c r="E89" s="51">
        <v>0</v>
      </c>
      <c r="F89" s="65">
        <f t="shared" si="4"/>
        <v>0</v>
      </c>
      <c r="G89" s="65">
        <f t="shared" si="4"/>
        <v>0</v>
      </c>
    </row>
    <row r="90" spans="1:7" ht="12.75" customHeight="1">
      <c r="A90" s="28"/>
      <c r="B90" s="32">
        <v>637002</v>
      </c>
      <c r="C90" s="27" t="s">
        <v>153</v>
      </c>
      <c r="D90" s="30"/>
      <c r="E90" s="51">
        <v>1200</v>
      </c>
      <c r="F90" s="65">
        <f t="shared" si="4"/>
        <v>1200.12</v>
      </c>
      <c r="G90" s="65">
        <f t="shared" si="4"/>
        <v>1200.240012</v>
      </c>
    </row>
    <row r="91" spans="1:7" ht="12.75" customHeight="1">
      <c r="A91" s="28"/>
      <c r="B91" s="32">
        <v>637004</v>
      </c>
      <c r="C91" s="43" t="s">
        <v>113</v>
      </c>
      <c r="D91" s="30"/>
      <c r="E91" s="51">
        <v>600</v>
      </c>
      <c r="F91" s="65">
        <f>E91*$F$3</f>
        <v>600.06</v>
      </c>
      <c r="G91" s="65">
        <f>F91*$F$3</f>
        <v>600.120006</v>
      </c>
    </row>
    <row r="92" spans="1:7" ht="12.75" customHeight="1">
      <c r="A92" s="28" t="s">
        <v>154</v>
      </c>
      <c r="B92" s="32">
        <v>637019</v>
      </c>
      <c r="C92" s="96" t="s">
        <v>309</v>
      </c>
      <c r="D92" s="30"/>
      <c r="E92" s="51">
        <v>0</v>
      </c>
      <c r="F92" s="65">
        <f t="shared" si="4"/>
        <v>0</v>
      </c>
      <c r="G92" s="65">
        <f t="shared" si="4"/>
        <v>0</v>
      </c>
    </row>
    <row r="93" spans="1:7" ht="12.75" customHeight="1">
      <c r="A93" s="28" t="s">
        <v>155</v>
      </c>
      <c r="B93" s="157" t="s">
        <v>308</v>
      </c>
      <c r="C93" s="158"/>
      <c r="D93" s="117"/>
      <c r="E93" s="118"/>
      <c r="F93" s="118"/>
      <c r="G93" s="119"/>
    </row>
    <row r="94" spans="1:7" ht="12.75" customHeight="1">
      <c r="A94" s="28">
        <v>41</v>
      </c>
      <c r="B94" s="32">
        <v>633006</v>
      </c>
      <c r="C94" s="43" t="s">
        <v>93</v>
      </c>
      <c r="D94" s="30"/>
      <c r="E94" s="51">
        <v>1000</v>
      </c>
      <c r="F94" s="65">
        <f>E94*$F$3</f>
        <v>1000.1</v>
      </c>
      <c r="G94" s="65">
        <f>F94*$F$3</f>
        <v>1000.20001</v>
      </c>
    </row>
    <row r="95" spans="1:7" ht="12.75" customHeight="1">
      <c r="A95" s="28"/>
      <c r="B95" s="32">
        <v>635006</v>
      </c>
      <c r="C95" s="27" t="s">
        <v>156</v>
      </c>
      <c r="D95" s="30"/>
      <c r="E95" s="51">
        <v>1000</v>
      </c>
      <c r="F95" s="65">
        <f>E95*$F$3</f>
        <v>1000.1</v>
      </c>
      <c r="G95" s="65">
        <f>F95*$F$3</f>
        <v>1000.20001</v>
      </c>
    </row>
    <row r="96" spans="1:7" ht="12.75" customHeight="1">
      <c r="A96" s="28" t="s">
        <v>287</v>
      </c>
      <c r="B96" s="157" t="s">
        <v>332</v>
      </c>
      <c r="C96" s="158"/>
      <c r="D96" s="117"/>
      <c r="E96" s="118"/>
      <c r="F96" s="118"/>
      <c r="G96" s="119"/>
    </row>
    <row r="97" spans="1:7" ht="12.75" customHeight="1">
      <c r="A97" s="28" t="s">
        <v>333</v>
      </c>
      <c r="B97" s="28">
        <v>611</v>
      </c>
      <c r="C97" s="43" t="s">
        <v>73</v>
      </c>
      <c r="D97" s="30"/>
      <c r="E97" s="51"/>
      <c r="F97" s="65">
        <f aca="true" t="shared" si="5" ref="F97:F105">E97*$F$3</f>
        <v>0</v>
      </c>
      <c r="G97" s="65"/>
    </row>
    <row r="98" spans="1:7" ht="12.75" customHeight="1">
      <c r="A98" s="28"/>
      <c r="B98" s="28">
        <v>623</v>
      </c>
      <c r="C98" s="29" t="s">
        <v>76</v>
      </c>
      <c r="D98" s="50">
        <v>0.1</v>
      </c>
      <c r="E98" s="52"/>
      <c r="F98" s="65">
        <f t="shared" si="5"/>
        <v>0</v>
      </c>
      <c r="G98" s="65"/>
    </row>
    <row r="99" spans="1:7" ht="12.75" customHeight="1">
      <c r="A99" s="28"/>
      <c r="B99" s="32">
        <v>625001</v>
      </c>
      <c r="C99" s="29" t="s">
        <v>77</v>
      </c>
      <c r="D99" s="49">
        <v>0.014</v>
      </c>
      <c r="E99" s="52"/>
      <c r="F99" s="65">
        <f t="shared" si="5"/>
        <v>0</v>
      </c>
      <c r="G99" s="65"/>
    </row>
    <row r="100" spans="1:7" ht="12.75" customHeight="1">
      <c r="A100" s="28"/>
      <c r="B100" s="32">
        <v>625002</v>
      </c>
      <c r="C100" s="29" t="s">
        <v>140</v>
      </c>
      <c r="D100" s="50">
        <v>0.14</v>
      </c>
      <c r="E100" s="52"/>
      <c r="F100" s="65">
        <f t="shared" si="5"/>
        <v>0</v>
      </c>
      <c r="G100" s="65"/>
    </row>
    <row r="101" spans="1:7" ht="12.75" customHeight="1">
      <c r="A101" s="28"/>
      <c r="B101" s="32">
        <v>625003</v>
      </c>
      <c r="C101" s="29" t="s">
        <v>79</v>
      </c>
      <c r="D101" s="49">
        <v>0.008</v>
      </c>
      <c r="E101" s="52"/>
      <c r="F101" s="65">
        <f t="shared" si="5"/>
        <v>0</v>
      </c>
      <c r="G101" s="65"/>
    </row>
    <row r="102" spans="1:7" ht="12.75" customHeight="1">
      <c r="A102" s="28"/>
      <c r="B102" s="32">
        <v>625004</v>
      </c>
      <c r="C102" s="29" t="s">
        <v>316</v>
      </c>
      <c r="D102" s="50">
        <v>0.03</v>
      </c>
      <c r="E102" s="52"/>
      <c r="F102" s="65">
        <f t="shared" si="5"/>
        <v>0</v>
      </c>
      <c r="G102" s="65"/>
    </row>
    <row r="103" spans="1:7" ht="12.75" customHeight="1">
      <c r="A103" s="28"/>
      <c r="B103" s="32">
        <v>625005</v>
      </c>
      <c r="C103" s="29" t="s">
        <v>81</v>
      </c>
      <c r="D103" s="50">
        <v>0.01</v>
      </c>
      <c r="E103" s="52"/>
      <c r="F103" s="65">
        <f t="shared" si="5"/>
        <v>0</v>
      </c>
      <c r="G103" s="65"/>
    </row>
    <row r="104" spans="1:7" ht="12.75" customHeight="1">
      <c r="A104" s="28"/>
      <c r="B104" s="32">
        <v>625007</v>
      </c>
      <c r="C104" s="29" t="s">
        <v>317</v>
      </c>
      <c r="D104" s="49">
        <v>0.0475</v>
      </c>
      <c r="E104" s="52"/>
      <c r="F104" s="65">
        <f t="shared" si="5"/>
        <v>0</v>
      </c>
      <c r="G104" s="65"/>
    </row>
    <row r="105" spans="1:7" ht="12.75" customHeight="1">
      <c r="A105" s="28"/>
      <c r="B105" s="32">
        <v>637016</v>
      </c>
      <c r="C105" s="29" t="s">
        <v>175</v>
      </c>
      <c r="D105" s="31"/>
      <c r="E105" s="51"/>
      <c r="F105" s="65">
        <f t="shared" si="5"/>
        <v>0</v>
      </c>
      <c r="G105" s="65"/>
    </row>
    <row r="106" spans="1:7" ht="12.75" customHeight="1">
      <c r="A106" s="28" t="s">
        <v>157</v>
      </c>
      <c r="B106" s="157" t="s">
        <v>158</v>
      </c>
      <c r="C106" s="158"/>
      <c r="D106" s="125"/>
      <c r="E106" s="126"/>
      <c r="F106" s="126"/>
      <c r="G106" s="127"/>
    </row>
    <row r="107" spans="1:7" ht="12.75" customHeight="1">
      <c r="A107" s="28" t="s">
        <v>74</v>
      </c>
      <c r="B107" s="32">
        <v>633006</v>
      </c>
      <c r="C107" s="43" t="s">
        <v>93</v>
      </c>
      <c r="D107" s="31"/>
      <c r="E107" s="51">
        <v>1350</v>
      </c>
      <c r="F107" s="65">
        <f aca="true" t="shared" si="6" ref="F107:G114">E107*$F$3</f>
        <v>1350.135</v>
      </c>
      <c r="G107" s="65">
        <f t="shared" si="6"/>
        <v>1350.2700135</v>
      </c>
    </row>
    <row r="108" spans="1:7" ht="12.75" customHeight="1">
      <c r="A108" s="28" t="s">
        <v>74</v>
      </c>
      <c r="B108" s="32">
        <v>633015</v>
      </c>
      <c r="C108" s="27" t="s">
        <v>159</v>
      </c>
      <c r="D108" s="31"/>
      <c r="E108" s="51"/>
      <c r="F108" s="65">
        <f t="shared" si="6"/>
        <v>0</v>
      </c>
      <c r="G108" s="65">
        <f t="shared" si="6"/>
        <v>0</v>
      </c>
    </row>
    <row r="109" spans="1:7" ht="12.75" customHeight="1">
      <c r="A109" s="28"/>
      <c r="B109" s="32">
        <v>635006</v>
      </c>
      <c r="C109" s="27" t="s">
        <v>160</v>
      </c>
      <c r="D109" s="30"/>
      <c r="E109" s="51">
        <v>650</v>
      </c>
      <c r="F109" s="65">
        <f t="shared" si="6"/>
        <v>650.0649999999999</v>
      </c>
      <c r="G109" s="65">
        <f t="shared" si="6"/>
        <v>650.1300064999999</v>
      </c>
    </row>
    <row r="110" spans="1:7" ht="12.75" customHeight="1">
      <c r="A110" s="28"/>
      <c r="B110" s="32">
        <v>637004</v>
      </c>
      <c r="C110" s="27" t="s">
        <v>161</v>
      </c>
      <c r="D110" s="30"/>
      <c r="E110" s="51">
        <v>9000</v>
      </c>
      <c r="F110" s="65">
        <f t="shared" si="6"/>
        <v>9000.9</v>
      </c>
      <c r="G110" s="65">
        <f t="shared" si="6"/>
        <v>9001.800089999999</v>
      </c>
    </row>
    <row r="111" spans="1:7" ht="12.75" customHeight="1">
      <c r="A111" s="28"/>
      <c r="B111" s="32">
        <v>637012</v>
      </c>
      <c r="C111" s="27" t="s">
        <v>162</v>
      </c>
      <c r="D111" s="30"/>
      <c r="E111" s="51">
        <v>500</v>
      </c>
      <c r="F111" s="65">
        <f t="shared" si="6"/>
        <v>500.05</v>
      </c>
      <c r="G111" s="65">
        <f t="shared" si="6"/>
        <v>500.100005</v>
      </c>
    </row>
    <row r="112" spans="1:7" ht="12.75" customHeight="1">
      <c r="A112" s="28" t="s">
        <v>163</v>
      </c>
      <c r="B112" s="32">
        <v>637004</v>
      </c>
      <c r="C112" s="27" t="s">
        <v>164</v>
      </c>
      <c r="D112" s="30"/>
      <c r="E112" s="51">
        <v>0</v>
      </c>
      <c r="F112" s="65">
        <f t="shared" si="6"/>
        <v>0</v>
      </c>
      <c r="G112" s="65">
        <f t="shared" si="6"/>
        <v>0</v>
      </c>
    </row>
    <row r="113" spans="1:7" ht="12.75" customHeight="1">
      <c r="A113" s="28" t="s">
        <v>165</v>
      </c>
      <c r="B113" s="32">
        <v>637004</v>
      </c>
      <c r="C113" s="27" t="s">
        <v>166</v>
      </c>
      <c r="D113" s="30"/>
      <c r="E113" s="51">
        <v>0</v>
      </c>
      <c r="F113" s="65">
        <f t="shared" si="6"/>
        <v>0</v>
      </c>
      <c r="G113" s="65">
        <f t="shared" si="6"/>
        <v>0</v>
      </c>
    </row>
    <row r="114" spans="1:7" ht="12.75" customHeight="1">
      <c r="A114" s="28" t="s">
        <v>167</v>
      </c>
      <c r="B114" s="28"/>
      <c r="C114" s="27" t="s">
        <v>168</v>
      </c>
      <c r="D114" s="30"/>
      <c r="E114" s="51">
        <v>0</v>
      </c>
      <c r="F114" s="65">
        <f t="shared" si="6"/>
        <v>0</v>
      </c>
      <c r="G114" s="65">
        <f t="shared" si="6"/>
        <v>0</v>
      </c>
    </row>
    <row r="115" spans="1:7" ht="12.75" customHeight="1">
      <c r="A115" s="106" t="s">
        <v>362</v>
      </c>
      <c r="B115" s="106" t="s">
        <v>363</v>
      </c>
      <c r="C115" s="133" t="s">
        <v>364</v>
      </c>
      <c r="E115"/>
      <c r="F115"/>
      <c r="G115"/>
    </row>
    <row r="116" spans="1:7" ht="12.75" customHeight="1">
      <c r="A116" s="107" t="s">
        <v>366</v>
      </c>
      <c r="B116" s="107" t="s">
        <v>365</v>
      </c>
      <c r="C116" s="107" t="s">
        <v>367</v>
      </c>
      <c r="D116" s="30"/>
      <c r="E116" s="51">
        <v>5640</v>
      </c>
      <c r="F116" s="65">
        <f aca="true" t="shared" si="7" ref="F116:G131">E116*$F$3</f>
        <v>5640.564</v>
      </c>
      <c r="G116" s="65">
        <f t="shared" si="7"/>
        <v>5641.1280564</v>
      </c>
    </row>
    <row r="117" spans="1:7" ht="12.75" customHeight="1">
      <c r="A117" s="107" t="s">
        <v>368</v>
      </c>
      <c r="B117" s="107" t="s">
        <v>365</v>
      </c>
      <c r="C117" s="107" t="s">
        <v>367</v>
      </c>
      <c r="D117" s="30"/>
      <c r="E117" s="51">
        <v>1410</v>
      </c>
      <c r="F117" s="65">
        <f t="shared" si="7"/>
        <v>1410.141</v>
      </c>
      <c r="G117" s="65">
        <f t="shared" si="7"/>
        <v>1410.2820141</v>
      </c>
    </row>
    <row r="118" spans="1:7" ht="12.75" customHeight="1">
      <c r="A118" s="107" t="s">
        <v>366</v>
      </c>
      <c r="B118" s="107" t="s">
        <v>369</v>
      </c>
      <c r="C118" s="107" t="s">
        <v>370</v>
      </c>
      <c r="D118" s="50">
        <v>0.1</v>
      </c>
      <c r="E118" s="52">
        <v>376</v>
      </c>
      <c r="F118" s="65">
        <f t="shared" si="7"/>
        <v>376.0376</v>
      </c>
      <c r="G118" s="65">
        <f t="shared" si="7"/>
        <v>376.07520375999997</v>
      </c>
    </row>
    <row r="119" spans="1:7" ht="12.75" customHeight="1">
      <c r="A119" s="107" t="s">
        <v>368</v>
      </c>
      <c r="B119" s="107" t="s">
        <v>369</v>
      </c>
      <c r="C119" s="107" t="s">
        <v>370</v>
      </c>
      <c r="D119" s="50">
        <v>0.1</v>
      </c>
      <c r="E119" s="52">
        <v>94</v>
      </c>
      <c r="F119" s="65">
        <f t="shared" si="7"/>
        <v>94.0094</v>
      </c>
      <c r="G119" s="65">
        <f t="shared" si="7"/>
        <v>94.01880093999999</v>
      </c>
    </row>
    <row r="120" spans="1:7" ht="12.75" customHeight="1">
      <c r="A120" s="107" t="s">
        <v>366</v>
      </c>
      <c r="B120" s="107" t="s">
        <v>371</v>
      </c>
      <c r="C120" s="107" t="s">
        <v>372</v>
      </c>
      <c r="D120" s="50">
        <v>0.1</v>
      </c>
      <c r="E120" s="52">
        <v>94</v>
      </c>
      <c r="F120" s="65">
        <f t="shared" si="7"/>
        <v>94.0094</v>
      </c>
      <c r="G120" s="65">
        <f t="shared" si="7"/>
        <v>94.01880093999999</v>
      </c>
    </row>
    <row r="121" spans="1:7" ht="12.75" customHeight="1">
      <c r="A121" s="107" t="s">
        <v>368</v>
      </c>
      <c r="B121" s="107" t="s">
        <v>371</v>
      </c>
      <c r="C121" s="107" t="s">
        <v>372</v>
      </c>
      <c r="D121" s="50">
        <v>0.1</v>
      </c>
      <c r="E121" s="52">
        <v>24</v>
      </c>
      <c r="F121" s="65">
        <f t="shared" si="7"/>
        <v>24.0024</v>
      </c>
      <c r="G121" s="65">
        <f t="shared" si="7"/>
        <v>24.00480024</v>
      </c>
    </row>
    <row r="122" spans="1:7" ht="12.75" customHeight="1">
      <c r="A122" s="107" t="s">
        <v>366</v>
      </c>
      <c r="B122" s="107" t="s">
        <v>373</v>
      </c>
      <c r="C122" s="107" t="s">
        <v>77</v>
      </c>
      <c r="D122" s="49">
        <v>0.014</v>
      </c>
      <c r="E122" s="52">
        <v>79</v>
      </c>
      <c r="F122" s="65">
        <f t="shared" si="7"/>
        <v>79.00789999999999</v>
      </c>
      <c r="G122" s="65">
        <f t="shared" si="7"/>
        <v>79.01580078999999</v>
      </c>
    </row>
    <row r="123" spans="1:7" ht="12.75" customHeight="1">
      <c r="A123" s="107" t="s">
        <v>368</v>
      </c>
      <c r="B123" s="107" t="s">
        <v>373</v>
      </c>
      <c r="C123" s="107" t="s">
        <v>77</v>
      </c>
      <c r="D123" s="49">
        <v>0.014</v>
      </c>
      <c r="E123" s="52">
        <v>20</v>
      </c>
      <c r="F123" s="65">
        <f t="shared" si="7"/>
        <v>20.002</v>
      </c>
      <c r="G123" s="65">
        <f t="shared" si="7"/>
        <v>20.0040002</v>
      </c>
    </row>
    <row r="124" spans="1:7" ht="12.75" customHeight="1">
      <c r="A124" s="107" t="s">
        <v>366</v>
      </c>
      <c r="B124" s="107" t="s">
        <v>374</v>
      </c>
      <c r="C124" s="107" t="s">
        <v>140</v>
      </c>
      <c r="D124" s="50">
        <v>0.14</v>
      </c>
      <c r="E124" s="52">
        <v>790</v>
      </c>
      <c r="F124" s="65">
        <f t="shared" si="7"/>
        <v>790.079</v>
      </c>
      <c r="G124" s="65">
        <f t="shared" si="7"/>
        <v>790.1580078999999</v>
      </c>
    </row>
    <row r="125" spans="1:7" ht="12.75" customHeight="1">
      <c r="A125" s="107" t="s">
        <v>368</v>
      </c>
      <c r="B125" s="107" t="s">
        <v>374</v>
      </c>
      <c r="C125" s="107" t="s">
        <v>140</v>
      </c>
      <c r="D125" s="50">
        <v>0.14</v>
      </c>
      <c r="E125" s="52">
        <v>198</v>
      </c>
      <c r="F125" s="65">
        <f t="shared" si="7"/>
        <v>198.0198</v>
      </c>
      <c r="G125" s="65">
        <f t="shared" si="7"/>
        <v>198.03960198000001</v>
      </c>
    </row>
    <row r="126" spans="1:7" ht="12.75" customHeight="1">
      <c r="A126" s="107" t="s">
        <v>366</v>
      </c>
      <c r="B126" s="107" t="s">
        <v>375</v>
      </c>
      <c r="C126" s="107" t="s">
        <v>79</v>
      </c>
      <c r="D126" s="49">
        <v>0.008</v>
      </c>
      <c r="E126" s="52">
        <v>45</v>
      </c>
      <c r="F126" s="65">
        <f t="shared" si="7"/>
        <v>45.0045</v>
      </c>
      <c r="G126" s="65">
        <f t="shared" si="7"/>
        <v>45.00900045</v>
      </c>
    </row>
    <row r="127" spans="1:7" ht="12.75" customHeight="1">
      <c r="A127" s="107" t="s">
        <v>368</v>
      </c>
      <c r="B127" s="107" t="s">
        <v>375</v>
      </c>
      <c r="C127" s="107" t="s">
        <v>79</v>
      </c>
      <c r="D127" s="49">
        <v>0.008</v>
      </c>
      <c r="E127" s="52">
        <v>12</v>
      </c>
      <c r="F127" s="65">
        <f t="shared" si="7"/>
        <v>12.0012</v>
      </c>
      <c r="G127" s="65">
        <f t="shared" si="7"/>
        <v>12.00240012</v>
      </c>
    </row>
    <row r="128" spans="1:7" ht="12.75" customHeight="1">
      <c r="A128" s="107" t="s">
        <v>366</v>
      </c>
      <c r="B128" s="107" t="s">
        <v>376</v>
      </c>
      <c r="C128" s="107" t="s">
        <v>377</v>
      </c>
      <c r="D128" s="50">
        <v>0.03</v>
      </c>
      <c r="E128" s="52">
        <v>170</v>
      </c>
      <c r="F128" s="65">
        <f t="shared" si="7"/>
        <v>170.017</v>
      </c>
      <c r="G128" s="65">
        <f t="shared" si="7"/>
        <v>170.0340017</v>
      </c>
    </row>
    <row r="129" spans="1:7" ht="12.75" customHeight="1">
      <c r="A129" s="107" t="s">
        <v>368</v>
      </c>
      <c r="B129" s="107" t="s">
        <v>376</v>
      </c>
      <c r="C129" s="107" t="s">
        <v>377</v>
      </c>
      <c r="D129" s="50">
        <v>0.03</v>
      </c>
      <c r="E129" s="52">
        <v>43</v>
      </c>
      <c r="F129" s="65">
        <f t="shared" si="7"/>
        <v>43.0043</v>
      </c>
      <c r="G129" s="65">
        <f t="shared" si="7"/>
        <v>43.00860043</v>
      </c>
    </row>
    <row r="130" spans="1:7" ht="12.75" customHeight="1">
      <c r="A130" s="107" t="s">
        <v>366</v>
      </c>
      <c r="B130" s="107" t="s">
        <v>378</v>
      </c>
      <c r="C130" s="107" t="s">
        <v>379</v>
      </c>
      <c r="D130" s="50">
        <v>0.01</v>
      </c>
      <c r="E130" s="52">
        <v>57</v>
      </c>
      <c r="F130" s="65">
        <f t="shared" si="7"/>
        <v>57.0057</v>
      </c>
      <c r="G130" s="65">
        <f t="shared" si="7"/>
        <v>57.01140057</v>
      </c>
    </row>
    <row r="131" spans="1:7" ht="12.75" customHeight="1">
      <c r="A131" s="107" t="s">
        <v>368</v>
      </c>
      <c r="B131" s="107" t="s">
        <v>378</v>
      </c>
      <c r="C131" s="107" t="s">
        <v>379</v>
      </c>
      <c r="D131" s="50">
        <v>0.01</v>
      </c>
      <c r="E131" s="52">
        <v>14</v>
      </c>
      <c r="F131" s="65">
        <f t="shared" si="7"/>
        <v>14.0014</v>
      </c>
      <c r="G131" s="65">
        <f t="shared" si="7"/>
        <v>14.00280014</v>
      </c>
    </row>
    <row r="132" spans="1:7" ht="12.75" customHeight="1">
      <c r="A132" s="107" t="s">
        <v>366</v>
      </c>
      <c r="B132" s="107" t="s">
        <v>380</v>
      </c>
      <c r="C132" s="107" t="s">
        <v>381</v>
      </c>
      <c r="D132" s="49">
        <v>0.0475</v>
      </c>
      <c r="E132" s="52">
        <v>268</v>
      </c>
      <c r="F132" s="65">
        <f aca="true" t="shared" si="8" ref="F132:G137">E132*$F$3</f>
        <v>268.0268</v>
      </c>
      <c r="G132" s="65">
        <f t="shared" si="8"/>
        <v>268.05360268</v>
      </c>
    </row>
    <row r="133" spans="1:7" ht="12.75" customHeight="1">
      <c r="A133" s="107" t="s">
        <v>368</v>
      </c>
      <c r="B133" s="107" t="s">
        <v>380</v>
      </c>
      <c r="C133" s="107" t="s">
        <v>381</v>
      </c>
      <c r="D133" s="49">
        <v>0.0475</v>
      </c>
      <c r="E133" s="52">
        <v>67</v>
      </c>
      <c r="F133" s="65">
        <f t="shared" si="8"/>
        <v>67.0067</v>
      </c>
      <c r="G133" s="65">
        <f t="shared" si="8"/>
        <v>67.01340067</v>
      </c>
    </row>
    <row r="134" spans="1:7" ht="12.75" customHeight="1">
      <c r="A134" s="107" t="s">
        <v>368</v>
      </c>
      <c r="B134" s="109">
        <v>633010</v>
      </c>
      <c r="C134" s="107" t="s">
        <v>382</v>
      </c>
      <c r="D134" s="108"/>
      <c r="E134" s="51">
        <v>147</v>
      </c>
      <c r="F134" s="114">
        <f t="shared" si="8"/>
        <v>147.0147</v>
      </c>
      <c r="G134" s="114">
        <f t="shared" si="8"/>
        <v>147.02940147</v>
      </c>
    </row>
    <row r="135" spans="1:7" ht="12.75" customHeight="1">
      <c r="A135" s="107"/>
      <c r="B135" s="109">
        <v>637004</v>
      </c>
      <c r="C135" s="107" t="s">
        <v>404</v>
      </c>
      <c r="D135" s="108"/>
      <c r="E135" s="51">
        <v>100</v>
      </c>
      <c r="F135" s="114">
        <f t="shared" si="8"/>
        <v>100.01</v>
      </c>
      <c r="G135" s="114">
        <f t="shared" si="8"/>
        <v>100.02000100000001</v>
      </c>
    </row>
    <row r="136" spans="1:7" ht="12.75" customHeight="1">
      <c r="A136" s="107" t="s">
        <v>368</v>
      </c>
      <c r="B136" s="107" t="s">
        <v>383</v>
      </c>
      <c r="C136" s="107" t="s">
        <v>384</v>
      </c>
      <c r="D136" s="108"/>
      <c r="E136" s="51">
        <v>25</v>
      </c>
      <c r="F136" s="114">
        <f t="shared" si="8"/>
        <v>25.0025</v>
      </c>
      <c r="G136" s="114">
        <f t="shared" si="8"/>
        <v>25.005000250000002</v>
      </c>
    </row>
    <row r="137" spans="1:7" ht="12.75" customHeight="1">
      <c r="A137" s="107" t="s">
        <v>368</v>
      </c>
      <c r="B137" s="107" t="s">
        <v>385</v>
      </c>
      <c r="C137" s="107" t="s">
        <v>120</v>
      </c>
      <c r="D137" s="110"/>
      <c r="E137" s="51">
        <v>1500</v>
      </c>
      <c r="F137" s="114">
        <f t="shared" si="8"/>
        <v>1500.15</v>
      </c>
      <c r="G137" s="114">
        <f t="shared" si="8"/>
        <v>1500.300015</v>
      </c>
    </row>
    <row r="138" spans="1:7" ht="12.75" customHeight="1">
      <c r="A138" s="106" t="s">
        <v>368</v>
      </c>
      <c r="B138" s="111">
        <v>637016</v>
      </c>
      <c r="C138" s="112" t="s">
        <v>175</v>
      </c>
      <c r="D138" s="113"/>
      <c r="E138" s="51">
        <v>70</v>
      </c>
      <c r="F138" s="115">
        <f>E138*$F$3</f>
        <v>70.007</v>
      </c>
      <c r="G138" s="115">
        <v>70</v>
      </c>
    </row>
    <row r="139" spans="1:7" ht="12.75" customHeight="1">
      <c r="A139" s="107" t="s">
        <v>368</v>
      </c>
      <c r="B139" s="107" t="s">
        <v>386</v>
      </c>
      <c r="C139" s="107" t="s">
        <v>387</v>
      </c>
      <c r="D139" s="108"/>
      <c r="E139" s="51"/>
      <c r="F139" s="114"/>
      <c r="G139" s="114"/>
    </row>
    <row r="140" spans="1:7" ht="12.75" customHeight="1">
      <c r="A140" s="106" t="s">
        <v>388</v>
      </c>
      <c r="B140" s="106" t="s">
        <v>363</v>
      </c>
      <c r="C140" s="133" t="s">
        <v>364</v>
      </c>
      <c r="E140"/>
      <c r="F140"/>
      <c r="G140" s="105"/>
    </row>
    <row r="141" spans="1:7" ht="12.75" customHeight="1">
      <c r="A141" s="28"/>
      <c r="B141" s="32">
        <v>633004</v>
      </c>
      <c r="C141" s="27" t="s">
        <v>169</v>
      </c>
      <c r="D141" s="31"/>
      <c r="E141" s="51"/>
      <c r="F141" s="65">
        <f aca="true" t="shared" si="9" ref="F141:F152">E141*$F$3</f>
        <v>0</v>
      </c>
      <c r="G141" s="65">
        <f>E142*$G$3</f>
        <v>0</v>
      </c>
    </row>
    <row r="142" spans="1:7" ht="12.75" customHeight="1">
      <c r="A142" s="28"/>
      <c r="B142" s="28" t="s">
        <v>170</v>
      </c>
      <c r="C142" s="27" t="s">
        <v>93</v>
      </c>
      <c r="D142" s="30"/>
      <c r="E142" s="51"/>
      <c r="F142" s="65">
        <f t="shared" si="9"/>
        <v>0</v>
      </c>
      <c r="G142" s="65">
        <f>E143*$G$3</f>
        <v>0</v>
      </c>
    </row>
    <row r="143" spans="1:7" ht="12.75" customHeight="1">
      <c r="A143" s="28"/>
      <c r="B143" s="28" t="s">
        <v>171</v>
      </c>
      <c r="C143" s="27" t="s">
        <v>172</v>
      </c>
      <c r="D143" s="30"/>
      <c r="E143" s="51"/>
      <c r="F143" s="65">
        <f t="shared" si="9"/>
        <v>0</v>
      </c>
      <c r="G143" s="65">
        <f>E144*$G$3</f>
        <v>0</v>
      </c>
    </row>
    <row r="144" spans="1:7" ht="12.75" customHeight="1">
      <c r="A144" s="28"/>
      <c r="B144" s="28" t="s">
        <v>174</v>
      </c>
      <c r="C144" s="27" t="s">
        <v>175</v>
      </c>
      <c r="D144" s="30"/>
      <c r="E144" s="51"/>
      <c r="F144" s="65">
        <f t="shared" si="9"/>
        <v>0</v>
      </c>
      <c r="G144" s="65">
        <v>0</v>
      </c>
    </row>
    <row r="145" spans="1:7" ht="12.75" customHeight="1">
      <c r="A145" s="28" t="s">
        <v>176</v>
      </c>
      <c r="B145" s="32">
        <v>635006</v>
      </c>
      <c r="C145" s="96" t="s">
        <v>177</v>
      </c>
      <c r="D145" s="30"/>
      <c r="E145" s="51"/>
      <c r="F145" s="65">
        <f t="shared" si="9"/>
        <v>0</v>
      </c>
      <c r="G145" s="65"/>
    </row>
    <row r="146" spans="1:7" ht="12.75" customHeight="1">
      <c r="A146" s="28">
        <v>41</v>
      </c>
      <c r="B146" s="32">
        <v>637004</v>
      </c>
      <c r="C146" s="27" t="s">
        <v>178</v>
      </c>
      <c r="D146" s="30"/>
      <c r="E146" s="51"/>
      <c r="F146" s="65">
        <f t="shared" si="9"/>
        <v>0</v>
      </c>
      <c r="G146" s="65"/>
    </row>
    <row r="147" spans="1:7" ht="12.75" customHeight="1">
      <c r="A147" s="28"/>
      <c r="B147" s="32">
        <v>637011</v>
      </c>
      <c r="C147" s="27" t="s">
        <v>179</v>
      </c>
      <c r="D147" s="30"/>
      <c r="E147" s="51">
        <v>332</v>
      </c>
      <c r="F147" s="65">
        <f t="shared" si="9"/>
        <v>332.0332</v>
      </c>
      <c r="G147" s="65">
        <f aca="true" t="shared" si="10" ref="G147:G152">F147*$F$3</f>
        <v>332.06640332</v>
      </c>
    </row>
    <row r="148" spans="1:7" ht="12.75" customHeight="1">
      <c r="A148" s="28" t="s">
        <v>180</v>
      </c>
      <c r="B148" s="32">
        <v>632001</v>
      </c>
      <c r="C148" s="96" t="s">
        <v>306</v>
      </c>
      <c r="D148" s="30"/>
      <c r="E148" s="51">
        <v>8298</v>
      </c>
      <c r="F148" s="65">
        <f t="shared" si="9"/>
        <v>8298.8298</v>
      </c>
      <c r="G148" s="65">
        <f t="shared" si="10"/>
        <v>8299.65968298</v>
      </c>
    </row>
    <row r="149" spans="1:7" ht="12.75" customHeight="1">
      <c r="A149" s="28">
        <v>41</v>
      </c>
      <c r="B149" s="32">
        <v>635006</v>
      </c>
      <c r="C149" s="27" t="s">
        <v>181</v>
      </c>
      <c r="D149" s="30"/>
      <c r="E149" s="51">
        <v>660</v>
      </c>
      <c r="F149" s="65">
        <f t="shared" si="9"/>
        <v>660.066</v>
      </c>
      <c r="G149" s="65">
        <f t="shared" si="10"/>
        <v>660.1320066000001</v>
      </c>
    </row>
    <row r="150" spans="1:7" ht="12.75" customHeight="1">
      <c r="A150" s="28" t="s">
        <v>182</v>
      </c>
      <c r="B150" s="32">
        <v>637002</v>
      </c>
      <c r="C150" s="96" t="s">
        <v>183</v>
      </c>
      <c r="D150" s="30"/>
      <c r="E150" s="51">
        <v>332</v>
      </c>
      <c r="F150" s="65">
        <f t="shared" si="9"/>
        <v>332.0332</v>
      </c>
      <c r="G150" s="65">
        <f t="shared" si="10"/>
        <v>332.06640332</v>
      </c>
    </row>
    <row r="151" spans="1:7" ht="12.75" customHeight="1">
      <c r="A151" s="28"/>
      <c r="B151" s="32">
        <v>642001</v>
      </c>
      <c r="C151" s="43" t="s">
        <v>330</v>
      </c>
      <c r="D151" s="30"/>
      <c r="E151" s="51">
        <v>0</v>
      </c>
      <c r="F151" s="65">
        <f t="shared" si="9"/>
        <v>0</v>
      </c>
      <c r="G151" s="65">
        <f t="shared" si="10"/>
        <v>0</v>
      </c>
    </row>
    <row r="152" spans="1:7" ht="12.75" customHeight="1">
      <c r="A152" s="28"/>
      <c r="B152" s="32">
        <v>635006</v>
      </c>
      <c r="C152" s="27" t="s">
        <v>184</v>
      </c>
      <c r="D152" s="30"/>
      <c r="E152" s="51">
        <v>0</v>
      </c>
      <c r="F152" s="65">
        <f t="shared" si="9"/>
        <v>0</v>
      </c>
      <c r="G152" s="65">
        <f t="shared" si="10"/>
        <v>0</v>
      </c>
    </row>
    <row r="153" spans="1:7" ht="12.75" customHeight="1">
      <c r="A153" s="34" t="s">
        <v>392</v>
      </c>
      <c r="B153" s="32"/>
      <c r="C153" s="96" t="s">
        <v>391</v>
      </c>
      <c r="D153" s="123"/>
      <c r="E153" s="123"/>
      <c r="F153" s="123"/>
      <c r="G153" s="124"/>
    </row>
    <row r="154" spans="1:7" ht="12.75" customHeight="1">
      <c r="A154" s="28" t="s">
        <v>185</v>
      </c>
      <c r="B154" s="32">
        <v>637002</v>
      </c>
      <c r="C154" s="27" t="s">
        <v>313</v>
      </c>
      <c r="D154" s="30"/>
      <c r="E154" s="51">
        <v>2500</v>
      </c>
      <c r="F154" s="65">
        <f aca="true" t="shared" si="11" ref="F154:G157">E154*$F$3</f>
        <v>2500.25</v>
      </c>
      <c r="G154" s="65">
        <f t="shared" si="11"/>
        <v>2500.500025</v>
      </c>
    </row>
    <row r="155" spans="1:7" ht="12.75" customHeight="1">
      <c r="A155" s="28">
        <v>41</v>
      </c>
      <c r="B155" s="32">
        <v>637004</v>
      </c>
      <c r="C155" s="43" t="s">
        <v>113</v>
      </c>
      <c r="D155" s="30"/>
      <c r="E155" s="51">
        <v>1200</v>
      </c>
      <c r="F155" s="65">
        <f t="shared" si="11"/>
        <v>1200.12</v>
      </c>
      <c r="G155" s="65">
        <f t="shared" si="11"/>
        <v>1200.240012</v>
      </c>
    </row>
    <row r="156" spans="1:7" ht="12.75" customHeight="1">
      <c r="A156" s="28" t="s">
        <v>186</v>
      </c>
      <c r="B156" s="32">
        <v>633009</v>
      </c>
      <c r="C156" s="27" t="s">
        <v>307</v>
      </c>
      <c r="D156" s="30"/>
      <c r="E156" s="51">
        <v>300</v>
      </c>
      <c r="F156" s="65">
        <f t="shared" si="11"/>
        <v>300.03</v>
      </c>
      <c r="G156" s="65">
        <f t="shared" si="11"/>
        <v>300.060003</v>
      </c>
    </row>
    <row r="157" spans="1:7" ht="12.75" customHeight="1">
      <c r="A157" s="28">
        <v>41</v>
      </c>
      <c r="B157" s="32">
        <v>637027</v>
      </c>
      <c r="C157" s="27" t="s">
        <v>187</v>
      </c>
      <c r="D157" s="30"/>
      <c r="E157" s="51"/>
      <c r="F157" s="65">
        <f t="shared" si="11"/>
        <v>0</v>
      </c>
      <c r="G157" s="65">
        <f t="shared" si="11"/>
        <v>0</v>
      </c>
    </row>
    <row r="158" spans="1:7" ht="12.75" customHeight="1">
      <c r="A158" s="34" t="s">
        <v>389</v>
      </c>
      <c r="B158" s="32">
        <v>632001</v>
      </c>
      <c r="C158" s="96" t="s">
        <v>390</v>
      </c>
      <c r="D158" s="30"/>
      <c r="E158" s="51">
        <v>3319</v>
      </c>
      <c r="F158" s="65">
        <f aca="true" t="shared" si="12" ref="F158:G165">E158*$F$3</f>
        <v>3319.3319</v>
      </c>
      <c r="G158" s="65">
        <f t="shared" si="12"/>
        <v>3319.66383319</v>
      </c>
    </row>
    <row r="159" spans="1:7" ht="12.75" customHeight="1">
      <c r="A159" s="28">
        <v>41</v>
      </c>
      <c r="B159" s="32">
        <v>633001</v>
      </c>
      <c r="C159" s="43" t="s">
        <v>88</v>
      </c>
      <c r="D159" s="30"/>
      <c r="E159" s="51">
        <v>1600</v>
      </c>
      <c r="F159" s="65">
        <f t="shared" si="12"/>
        <v>1600.16</v>
      </c>
      <c r="G159" s="65">
        <f aca="true" t="shared" si="13" ref="G159:G165">E159*$G$3</f>
        <v>1600.32</v>
      </c>
    </row>
    <row r="160" spans="1:7" ht="12.75" customHeight="1">
      <c r="A160" s="28"/>
      <c r="B160" s="32">
        <v>633004</v>
      </c>
      <c r="C160" s="43" t="s">
        <v>91</v>
      </c>
      <c r="D160" s="30"/>
      <c r="E160" s="51">
        <v>200</v>
      </c>
      <c r="F160" s="65">
        <f t="shared" si="12"/>
        <v>200.02</v>
      </c>
      <c r="G160" s="65">
        <f t="shared" si="13"/>
        <v>200.04</v>
      </c>
    </row>
    <row r="161" spans="1:7" ht="12.75" customHeight="1">
      <c r="A161" s="28"/>
      <c r="B161" s="32">
        <v>633006</v>
      </c>
      <c r="C161" s="43" t="s">
        <v>93</v>
      </c>
      <c r="D161" s="30"/>
      <c r="E161" s="51">
        <v>1500</v>
      </c>
      <c r="F161" s="65">
        <f t="shared" si="12"/>
        <v>1500.15</v>
      </c>
      <c r="G161" s="65">
        <f t="shared" si="13"/>
        <v>1500.3</v>
      </c>
    </row>
    <row r="162" spans="1:7" ht="12.75" customHeight="1">
      <c r="A162" s="28"/>
      <c r="B162" s="32">
        <v>633015</v>
      </c>
      <c r="C162" s="43" t="s">
        <v>97</v>
      </c>
      <c r="D162" s="30"/>
      <c r="E162" s="51">
        <v>33</v>
      </c>
      <c r="F162" s="65">
        <f t="shared" si="12"/>
        <v>33.0033</v>
      </c>
      <c r="G162" s="65">
        <f t="shared" si="13"/>
        <v>33.0066</v>
      </c>
    </row>
    <row r="163" spans="1:7" ht="12.75" customHeight="1">
      <c r="A163" s="28"/>
      <c r="B163" s="32">
        <v>635006</v>
      </c>
      <c r="C163" s="43" t="s">
        <v>105</v>
      </c>
      <c r="D163" s="30"/>
      <c r="E163" s="51">
        <v>1000</v>
      </c>
      <c r="F163" s="65">
        <f t="shared" si="12"/>
        <v>1000.1</v>
      </c>
      <c r="G163" s="65">
        <f t="shared" si="13"/>
        <v>1000.1999999999999</v>
      </c>
    </row>
    <row r="164" spans="1:7" ht="12.75" customHeight="1">
      <c r="A164" s="28"/>
      <c r="B164" s="32">
        <v>637004</v>
      </c>
      <c r="C164" s="43" t="s">
        <v>113</v>
      </c>
      <c r="D164" s="30"/>
      <c r="E164" s="51">
        <v>1300</v>
      </c>
      <c r="F164" s="65">
        <f t="shared" si="12"/>
        <v>1300.1299999999999</v>
      </c>
      <c r="G164" s="65">
        <f t="shared" si="13"/>
        <v>1300.26</v>
      </c>
    </row>
    <row r="165" spans="1:7" ht="12.75" customHeight="1">
      <c r="A165" s="28"/>
      <c r="B165" s="32">
        <v>637027</v>
      </c>
      <c r="C165" s="43" t="s">
        <v>124</v>
      </c>
      <c r="D165" s="30"/>
      <c r="E165" s="51">
        <v>400</v>
      </c>
      <c r="F165" s="65">
        <f t="shared" si="12"/>
        <v>400.04</v>
      </c>
      <c r="G165" s="65">
        <f t="shared" si="13"/>
        <v>400.08</v>
      </c>
    </row>
    <row r="166" spans="1:7" ht="12.75" customHeight="1">
      <c r="A166" s="28" t="s">
        <v>188</v>
      </c>
      <c r="B166" s="157" t="s">
        <v>304</v>
      </c>
      <c r="C166" s="158"/>
      <c r="D166" s="120"/>
      <c r="E166" s="121"/>
      <c r="F166" s="121"/>
      <c r="G166" s="122"/>
    </row>
    <row r="167" spans="1:7" ht="12.75" customHeight="1">
      <c r="A167" s="28">
        <v>41</v>
      </c>
      <c r="B167" s="32">
        <v>635004</v>
      </c>
      <c r="C167" s="27" t="s">
        <v>189</v>
      </c>
      <c r="D167" s="30"/>
      <c r="E167" s="51">
        <v>1264</v>
      </c>
      <c r="F167" s="65">
        <f>E167*$F$3</f>
        <v>1264.1263999999999</v>
      </c>
      <c r="G167" s="65">
        <f>F167</f>
        <v>1264.1263999999999</v>
      </c>
    </row>
    <row r="168" spans="1:7" ht="12.75" customHeight="1">
      <c r="A168" s="28"/>
      <c r="B168" s="32">
        <v>635004</v>
      </c>
      <c r="C168" s="43" t="s">
        <v>393</v>
      </c>
      <c r="D168" s="30"/>
      <c r="E168" s="51">
        <v>2000</v>
      </c>
      <c r="F168" s="65">
        <f>E168*$F$3</f>
        <v>2000.2</v>
      </c>
      <c r="G168" s="65">
        <f>F168</f>
        <v>2000.2</v>
      </c>
    </row>
    <row r="169" spans="1:7" ht="12.75" customHeight="1">
      <c r="A169" s="28"/>
      <c r="B169" s="32">
        <v>637012</v>
      </c>
      <c r="C169" s="27" t="s">
        <v>190</v>
      </c>
      <c r="D169" s="30"/>
      <c r="E169" s="51">
        <v>102</v>
      </c>
      <c r="F169" s="65">
        <f>E169*$F$3</f>
        <v>102.0102</v>
      </c>
      <c r="G169" s="65">
        <v>104</v>
      </c>
    </row>
    <row r="170" spans="1:7" ht="12.75" customHeight="1">
      <c r="A170" s="28" t="s">
        <v>191</v>
      </c>
      <c r="B170" s="157" t="s">
        <v>305</v>
      </c>
      <c r="C170" s="158"/>
      <c r="D170" s="120"/>
      <c r="E170" s="121"/>
      <c r="F170" s="121"/>
      <c r="G170" s="122"/>
    </row>
    <row r="171" spans="1:7" ht="12.75" customHeight="1">
      <c r="A171" s="28">
        <v>41</v>
      </c>
      <c r="B171" s="32">
        <v>632001</v>
      </c>
      <c r="C171" s="43" t="s">
        <v>85</v>
      </c>
      <c r="D171" s="30"/>
      <c r="E171" s="51">
        <v>759</v>
      </c>
      <c r="F171" s="65">
        <f>E171*$F$3</f>
        <v>759.0759</v>
      </c>
      <c r="G171" s="65">
        <f>E171*$G$3</f>
        <v>759.1518</v>
      </c>
    </row>
    <row r="172" spans="1:7" ht="12.75" customHeight="1">
      <c r="A172" s="28"/>
      <c r="B172" s="32">
        <v>633001</v>
      </c>
      <c r="C172" s="27" t="s">
        <v>192</v>
      </c>
      <c r="D172" s="30"/>
      <c r="E172" s="51">
        <v>300</v>
      </c>
      <c r="F172" s="65">
        <f>E172*$F$3</f>
        <v>300.03</v>
      </c>
      <c r="G172" s="65">
        <v>67</v>
      </c>
    </row>
    <row r="173" spans="1:7" ht="12.75" customHeight="1">
      <c r="A173" s="28"/>
      <c r="B173" s="32">
        <v>635004</v>
      </c>
      <c r="C173" s="27" t="s">
        <v>193</v>
      </c>
      <c r="D173" s="30"/>
      <c r="E173" s="51"/>
      <c r="F173" s="65">
        <f>E173*$F$3</f>
        <v>0</v>
      </c>
      <c r="G173" s="65">
        <v>34</v>
      </c>
    </row>
    <row r="174" spans="1:7" ht="12.75" customHeight="1">
      <c r="A174" s="28"/>
      <c r="B174" s="32">
        <v>635006</v>
      </c>
      <c r="C174" s="27" t="s">
        <v>194</v>
      </c>
      <c r="D174" s="30"/>
      <c r="E174" s="51">
        <v>500</v>
      </c>
      <c r="F174" s="65">
        <f>E174*$F$3</f>
        <v>500.05</v>
      </c>
      <c r="G174" s="65">
        <v>0</v>
      </c>
    </row>
    <row r="175" spans="1:7" ht="12.75" customHeight="1">
      <c r="A175" s="28" t="s">
        <v>195</v>
      </c>
      <c r="B175" s="157" t="s">
        <v>331</v>
      </c>
      <c r="C175" s="158"/>
      <c r="D175" s="117"/>
      <c r="E175" s="118"/>
      <c r="F175" s="118"/>
      <c r="G175" s="119"/>
    </row>
    <row r="176" spans="1:7" ht="12.75" customHeight="1">
      <c r="A176" s="28">
        <v>41</v>
      </c>
      <c r="B176" s="28" t="s">
        <v>198</v>
      </c>
      <c r="C176" s="43" t="s">
        <v>331</v>
      </c>
      <c r="D176" s="30"/>
      <c r="E176" s="51">
        <v>49548</v>
      </c>
      <c r="F176" s="65">
        <f>E176*$F$3</f>
        <v>49552.9548</v>
      </c>
      <c r="G176" s="65">
        <f>F176*$F$3</f>
        <v>49557.91009548</v>
      </c>
    </row>
    <row r="177" spans="1:7" ht="12.75" customHeight="1">
      <c r="A177" s="28">
        <v>111</v>
      </c>
      <c r="B177" s="28" t="s">
        <v>199</v>
      </c>
      <c r="C177" s="13" t="s">
        <v>395</v>
      </c>
      <c r="D177" s="45"/>
      <c r="E177" s="116">
        <v>65804</v>
      </c>
      <c r="F177" s="65">
        <f aca="true" t="shared" si="14" ref="F177:G185">E177*$F$3</f>
        <v>65810.5804</v>
      </c>
      <c r="G177" s="65">
        <f t="shared" si="14"/>
        <v>65817.16145804</v>
      </c>
    </row>
    <row r="178" spans="1:7" ht="12.75" customHeight="1">
      <c r="A178" s="28">
        <v>111</v>
      </c>
      <c r="B178" s="28" t="s">
        <v>200</v>
      </c>
      <c r="C178" s="14" t="s">
        <v>396</v>
      </c>
      <c r="D178" s="45"/>
      <c r="E178" s="116">
        <v>823</v>
      </c>
      <c r="F178" s="65">
        <f t="shared" si="14"/>
        <v>823.0823</v>
      </c>
      <c r="G178" s="65">
        <f t="shared" si="14"/>
        <v>823.16460823</v>
      </c>
    </row>
    <row r="179" spans="1:7" ht="12.75" customHeight="1">
      <c r="A179" s="28">
        <v>111</v>
      </c>
      <c r="B179" s="32">
        <v>632004</v>
      </c>
      <c r="C179" s="14" t="s">
        <v>397</v>
      </c>
      <c r="D179" s="45"/>
      <c r="E179" s="116">
        <v>200</v>
      </c>
      <c r="F179" s="65">
        <f t="shared" si="14"/>
        <v>200.02</v>
      </c>
      <c r="G179" s="65">
        <f t="shared" si="14"/>
        <v>200.04000200000002</v>
      </c>
    </row>
    <row r="180" spans="1:7" ht="12.75" customHeight="1">
      <c r="A180" s="28">
        <v>111</v>
      </c>
      <c r="B180" s="28" t="s">
        <v>201</v>
      </c>
      <c r="C180" s="14" t="s">
        <v>398</v>
      </c>
      <c r="D180" s="45"/>
      <c r="E180" s="116">
        <v>1500</v>
      </c>
      <c r="F180" s="65">
        <f t="shared" si="14"/>
        <v>1500.15</v>
      </c>
      <c r="G180" s="65">
        <f t="shared" si="14"/>
        <v>1500.300015</v>
      </c>
    </row>
    <row r="181" spans="1:7" ht="12.75" customHeight="1">
      <c r="A181" s="28">
        <v>111</v>
      </c>
      <c r="B181" s="28" t="s">
        <v>170</v>
      </c>
      <c r="C181" s="14" t="s">
        <v>399</v>
      </c>
      <c r="D181" s="45"/>
      <c r="E181" s="116">
        <v>900</v>
      </c>
      <c r="F181" s="65">
        <f t="shared" si="14"/>
        <v>900.09</v>
      </c>
      <c r="G181" s="65">
        <f t="shared" si="14"/>
        <v>900.180009</v>
      </c>
    </row>
    <row r="182" spans="1:7" ht="12.75" customHeight="1">
      <c r="A182" s="28">
        <v>111</v>
      </c>
      <c r="B182" s="28" t="s">
        <v>202</v>
      </c>
      <c r="C182" s="14" t="s">
        <v>400</v>
      </c>
      <c r="D182" s="45"/>
      <c r="E182" s="116">
        <v>367</v>
      </c>
      <c r="F182" s="65">
        <f t="shared" si="14"/>
        <v>367.0367</v>
      </c>
      <c r="G182" s="65">
        <f t="shared" si="14"/>
        <v>367.07340367</v>
      </c>
    </row>
    <row r="183" spans="1:7" ht="12.75" customHeight="1">
      <c r="A183" s="28"/>
      <c r="B183" s="28" t="s">
        <v>203</v>
      </c>
      <c r="C183" s="43" t="s">
        <v>329</v>
      </c>
      <c r="D183" s="30"/>
      <c r="E183" s="51"/>
      <c r="F183" s="65">
        <f>E183*$F$3</f>
        <v>0</v>
      </c>
      <c r="G183" s="65">
        <f t="shared" si="14"/>
        <v>0</v>
      </c>
    </row>
    <row r="184" spans="1:7" ht="12.75" customHeight="1">
      <c r="A184" s="28"/>
      <c r="B184" s="28" t="s">
        <v>173</v>
      </c>
      <c r="C184" s="27" t="s">
        <v>204</v>
      </c>
      <c r="D184" s="30"/>
      <c r="E184" s="51"/>
      <c r="F184" s="65">
        <f>E184*$F$3</f>
        <v>0</v>
      </c>
      <c r="G184" s="65">
        <f t="shared" si="14"/>
        <v>0</v>
      </c>
    </row>
    <row r="185" spans="1:7" ht="12.75" customHeight="1">
      <c r="A185" s="28"/>
      <c r="B185" s="28" t="s">
        <v>174</v>
      </c>
      <c r="C185" s="27" t="s">
        <v>175</v>
      </c>
      <c r="D185" s="30"/>
      <c r="E185" s="51"/>
      <c r="F185" s="65">
        <f>E185*$F$3</f>
        <v>0</v>
      </c>
      <c r="G185" s="65">
        <f t="shared" si="14"/>
        <v>0</v>
      </c>
    </row>
    <row r="186" spans="1:7" ht="12.75" customHeight="1">
      <c r="A186" s="28" t="s">
        <v>300</v>
      </c>
      <c r="B186" s="157" t="s">
        <v>334</v>
      </c>
      <c r="C186" s="158"/>
      <c r="D186" s="117"/>
      <c r="E186" s="136"/>
      <c r="F186" s="118"/>
      <c r="G186" s="119"/>
    </row>
    <row r="187" spans="1:7" ht="12.75" customHeight="1">
      <c r="A187" s="28" t="s">
        <v>302</v>
      </c>
      <c r="B187" s="157" t="s">
        <v>335</v>
      </c>
      <c r="C187" s="158"/>
      <c r="D187" s="117"/>
      <c r="E187" s="118"/>
      <c r="F187" s="118"/>
      <c r="G187" s="119"/>
    </row>
    <row r="188" spans="1:7" ht="12.75" customHeight="1">
      <c r="A188" s="28" t="s">
        <v>206</v>
      </c>
      <c r="B188" s="157" t="s">
        <v>336</v>
      </c>
      <c r="C188" s="158"/>
      <c r="D188" s="117"/>
      <c r="E188" s="118"/>
      <c r="F188" s="118"/>
      <c r="G188" s="119"/>
    </row>
    <row r="189" spans="1:7" ht="12.75" customHeight="1">
      <c r="A189" s="28" t="s">
        <v>207</v>
      </c>
      <c r="B189" s="157" t="s">
        <v>338</v>
      </c>
      <c r="C189" s="158"/>
      <c r="D189" s="117"/>
      <c r="E189" s="118"/>
      <c r="F189" s="118"/>
      <c r="G189" s="119"/>
    </row>
    <row r="190" spans="1:7" ht="12.75" customHeight="1">
      <c r="A190" s="28" t="s">
        <v>74</v>
      </c>
      <c r="B190" s="28">
        <v>611</v>
      </c>
      <c r="C190" s="43" t="s">
        <v>337</v>
      </c>
      <c r="D190" s="30"/>
      <c r="E190" s="51">
        <v>0</v>
      </c>
      <c r="F190" s="65">
        <f aca="true" t="shared" si="15" ref="F190:G225">E190*$F$3</f>
        <v>0</v>
      </c>
      <c r="G190" s="65">
        <f aca="true" t="shared" si="16" ref="G190:G195">E191*$G$3</f>
        <v>0</v>
      </c>
    </row>
    <row r="191" spans="1:7" ht="12.75" customHeight="1">
      <c r="A191" s="28"/>
      <c r="B191" s="28">
        <v>621</v>
      </c>
      <c r="C191" s="27" t="s">
        <v>139</v>
      </c>
      <c r="D191" s="50">
        <v>0.1</v>
      </c>
      <c r="E191" s="52">
        <f>$E$190*D191</f>
        <v>0</v>
      </c>
      <c r="F191" s="65">
        <f t="shared" si="15"/>
        <v>0</v>
      </c>
      <c r="G191" s="65">
        <f t="shared" si="16"/>
        <v>0</v>
      </c>
    </row>
    <row r="192" spans="1:7" ht="12.75" customHeight="1">
      <c r="A192" s="28"/>
      <c r="B192" s="28">
        <v>622</v>
      </c>
      <c r="C192" s="27" t="s">
        <v>196</v>
      </c>
      <c r="D192" s="30"/>
      <c r="E192" s="51"/>
      <c r="F192" s="65">
        <f t="shared" si="15"/>
        <v>0</v>
      </c>
      <c r="G192" s="65">
        <f t="shared" si="16"/>
        <v>0</v>
      </c>
    </row>
    <row r="193" spans="1:7" ht="12.75" customHeight="1">
      <c r="A193" s="28"/>
      <c r="B193" s="28">
        <v>623</v>
      </c>
      <c r="C193" s="27" t="s">
        <v>197</v>
      </c>
      <c r="D193" s="30"/>
      <c r="E193" s="51"/>
      <c r="F193" s="65">
        <f t="shared" si="15"/>
        <v>0</v>
      </c>
      <c r="G193" s="65">
        <f t="shared" si="16"/>
        <v>0</v>
      </c>
    </row>
    <row r="194" spans="1:7" ht="12.75" customHeight="1">
      <c r="A194" s="28"/>
      <c r="B194" s="32">
        <v>625001</v>
      </c>
      <c r="C194" s="27" t="s">
        <v>77</v>
      </c>
      <c r="D194" s="49">
        <v>0.014</v>
      </c>
      <c r="E194" s="52">
        <f aca="true" t="shared" si="17" ref="E194:E199">$E$190*D194</f>
        <v>0</v>
      </c>
      <c r="F194" s="65">
        <f t="shared" si="15"/>
        <v>0</v>
      </c>
      <c r="G194" s="65">
        <f t="shared" si="16"/>
        <v>0</v>
      </c>
    </row>
    <row r="195" spans="1:7" ht="12.75" customHeight="1">
      <c r="A195" s="28"/>
      <c r="B195" s="32">
        <v>625002</v>
      </c>
      <c r="C195" s="27" t="s">
        <v>140</v>
      </c>
      <c r="D195" s="50">
        <v>0.14</v>
      </c>
      <c r="E195" s="52">
        <f t="shared" si="17"/>
        <v>0</v>
      </c>
      <c r="F195" s="65">
        <f t="shared" si="15"/>
        <v>0</v>
      </c>
      <c r="G195" s="65">
        <f t="shared" si="16"/>
        <v>0</v>
      </c>
    </row>
    <row r="196" spans="1:7" ht="12.75" customHeight="1">
      <c r="A196" s="28"/>
      <c r="B196" s="32">
        <v>625003</v>
      </c>
      <c r="C196" s="27" t="s">
        <v>79</v>
      </c>
      <c r="D196" s="49">
        <v>0.008</v>
      </c>
      <c r="E196" s="52">
        <f t="shared" si="17"/>
        <v>0</v>
      </c>
      <c r="F196" s="65">
        <f t="shared" si="15"/>
        <v>0</v>
      </c>
      <c r="G196" s="65">
        <f aca="true" t="shared" si="18" ref="G196:G217">E197*$G$3</f>
        <v>0</v>
      </c>
    </row>
    <row r="197" spans="1:7" ht="12.75" customHeight="1">
      <c r="A197" s="28"/>
      <c r="B197" s="32">
        <v>625004</v>
      </c>
      <c r="C197" s="27" t="s">
        <v>80</v>
      </c>
      <c r="D197" s="50">
        <v>0.03</v>
      </c>
      <c r="E197" s="52">
        <f t="shared" si="17"/>
        <v>0</v>
      </c>
      <c r="F197" s="65">
        <f t="shared" si="15"/>
        <v>0</v>
      </c>
      <c r="G197" s="65">
        <f t="shared" si="18"/>
        <v>0</v>
      </c>
    </row>
    <row r="198" spans="1:7" ht="12.75" customHeight="1">
      <c r="A198" s="28"/>
      <c r="B198" s="32">
        <v>625005</v>
      </c>
      <c r="C198" s="27" t="s">
        <v>81</v>
      </c>
      <c r="D198" s="50">
        <v>0.01</v>
      </c>
      <c r="E198" s="52">
        <f t="shared" si="17"/>
        <v>0</v>
      </c>
      <c r="F198" s="65">
        <f t="shared" si="15"/>
        <v>0</v>
      </c>
      <c r="G198" s="65">
        <f t="shared" si="18"/>
        <v>0</v>
      </c>
    </row>
    <row r="199" spans="1:7" ht="12.75" customHeight="1">
      <c r="A199" s="28"/>
      <c r="B199" s="32">
        <v>625007</v>
      </c>
      <c r="C199" s="27" t="s">
        <v>82</v>
      </c>
      <c r="D199" s="49">
        <v>0.0475</v>
      </c>
      <c r="E199" s="52">
        <f t="shared" si="17"/>
        <v>0</v>
      </c>
      <c r="F199" s="65">
        <f t="shared" si="15"/>
        <v>0</v>
      </c>
      <c r="G199" s="65">
        <f t="shared" si="18"/>
        <v>0</v>
      </c>
    </row>
    <row r="200" spans="1:7" ht="12.75" customHeight="1">
      <c r="A200" s="28"/>
      <c r="B200" s="28">
        <v>627</v>
      </c>
      <c r="C200" s="27" t="s">
        <v>141</v>
      </c>
      <c r="D200" s="31">
        <v>0.02</v>
      </c>
      <c r="E200" s="51"/>
      <c r="F200" s="65">
        <f t="shared" si="15"/>
        <v>0</v>
      </c>
      <c r="G200" s="65">
        <v>0</v>
      </c>
    </row>
    <row r="201" spans="1:7" ht="12.75" customHeight="1">
      <c r="A201" s="28"/>
      <c r="B201" s="28" t="s">
        <v>208</v>
      </c>
      <c r="C201" s="27" t="s">
        <v>209</v>
      </c>
      <c r="D201" s="30"/>
      <c r="E201" s="51">
        <v>1200</v>
      </c>
      <c r="F201" s="65">
        <f t="shared" si="15"/>
        <v>1200.12</v>
      </c>
      <c r="G201" s="65">
        <v>1200</v>
      </c>
    </row>
    <row r="202" spans="1:7" ht="12.75" customHeight="1">
      <c r="A202" s="28"/>
      <c r="B202" s="32">
        <v>637004</v>
      </c>
      <c r="C202" s="43" t="s">
        <v>113</v>
      </c>
      <c r="D202" s="30"/>
      <c r="E202" s="51">
        <v>30</v>
      </c>
      <c r="F202" s="65">
        <f>E202*$F$3</f>
        <v>30.003</v>
      </c>
      <c r="G202" s="65">
        <v>30</v>
      </c>
    </row>
    <row r="203" spans="1:7" ht="12.75" customHeight="1">
      <c r="A203" s="28"/>
      <c r="B203" s="32">
        <v>637005</v>
      </c>
      <c r="C203" s="43" t="s">
        <v>394</v>
      </c>
      <c r="D203" s="30"/>
      <c r="E203" s="51">
        <v>15</v>
      </c>
      <c r="F203" s="65">
        <f>E203*$F$3</f>
        <v>15.0015</v>
      </c>
      <c r="G203" s="65">
        <v>15</v>
      </c>
    </row>
    <row r="204" spans="1:7" ht="12.75" customHeight="1">
      <c r="A204" s="28"/>
      <c r="B204" s="28" t="s">
        <v>174</v>
      </c>
      <c r="C204" s="27" t="s">
        <v>122</v>
      </c>
      <c r="D204" s="30"/>
      <c r="E204" s="51"/>
      <c r="F204" s="65">
        <f>E204*$F$3</f>
        <v>0</v>
      </c>
      <c r="G204" s="65">
        <f>E206*$G$3</f>
        <v>0</v>
      </c>
    </row>
    <row r="205" spans="1:7" ht="12.75" customHeight="1">
      <c r="A205" s="28"/>
      <c r="B205" s="28" t="s">
        <v>205</v>
      </c>
      <c r="C205" s="27" t="s">
        <v>210</v>
      </c>
      <c r="D205" s="30"/>
      <c r="E205" s="51"/>
      <c r="F205" s="65">
        <f t="shared" si="15"/>
        <v>0</v>
      </c>
      <c r="G205" s="65">
        <f>E205*$G$3</f>
        <v>0</v>
      </c>
    </row>
    <row r="206" spans="1:7" ht="12.75" customHeight="1">
      <c r="A206" s="28"/>
      <c r="B206" s="32">
        <v>637036</v>
      </c>
      <c r="C206" s="27" t="s">
        <v>126</v>
      </c>
      <c r="D206" s="30"/>
      <c r="E206" s="51"/>
      <c r="F206" s="65">
        <f t="shared" si="15"/>
        <v>0</v>
      </c>
      <c r="G206" s="65">
        <f>E208*$G$3</f>
        <v>0</v>
      </c>
    </row>
    <row r="207" spans="1:7" ht="12.75" customHeight="1">
      <c r="A207" s="28" t="s">
        <v>327</v>
      </c>
      <c r="B207" s="157" t="s">
        <v>339</v>
      </c>
      <c r="C207" s="158"/>
      <c r="D207" s="117"/>
      <c r="E207" s="118"/>
      <c r="F207" s="118"/>
      <c r="G207" s="119"/>
    </row>
    <row r="208" spans="1:7" ht="12.75" customHeight="1">
      <c r="A208" s="28" t="s">
        <v>301</v>
      </c>
      <c r="B208" s="28">
        <v>611</v>
      </c>
      <c r="C208" s="43" t="s">
        <v>73</v>
      </c>
      <c r="D208" s="30"/>
      <c r="E208" s="51"/>
      <c r="F208" s="65">
        <f t="shared" si="15"/>
        <v>0</v>
      </c>
      <c r="G208" s="65">
        <f t="shared" si="18"/>
        <v>0</v>
      </c>
    </row>
    <row r="209" spans="1:7" ht="12.75" customHeight="1">
      <c r="A209" s="28"/>
      <c r="B209" s="28">
        <v>621</v>
      </c>
      <c r="C209" s="27" t="s">
        <v>139</v>
      </c>
      <c r="D209" s="50">
        <v>0.1</v>
      </c>
      <c r="E209" s="52">
        <f>$E$208*D209</f>
        <v>0</v>
      </c>
      <c r="F209" s="65">
        <f t="shared" si="15"/>
        <v>0</v>
      </c>
      <c r="G209" s="65">
        <f t="shared" si="18"/>
        <v>0</v>
      </c>
    </row>
    <row r="210" spans="1:7" ht="12.75" customHeight="1">
      <c r="A210" s="28"/>
      <c r="B210" s="28">
        <v>622</v>
      </c>
      <c r="C210" s="27" t="s">
        <v>196</v>
      </c>
      <c r="D210" s="30"/>
      <c r="E210" s="51"/>
      <c r="F210" s="65">
        <f t="shared" si="15"/>
        <v>0</v>
      </c>
      <c r="G210" s="65">
        <f t="shared" si="18"/>
        <v>0</v>
      </c>
    </row>
    <row r="211" spans="1:7" ht="12.75" customHeight="1">
      <c r="A211" s="28"/>
      <c r="B211" s="28">
        <v>623</v>
      </c>
      <c r="C211" s="27" t="s">
        <v>197</v>
      </c>
      <c r="D211" s="30"/>
      <c r="E211" s="51"/>
      <c r="F211" s="65">
        <f t="shared" si="15"/>
        <v>0</v>
      </c>
      <c r="G211" s="65">
        <f t="shared" si="18"/>
        <v>0</v>
      </c>
    </row>
    <row r="212" spans="1:7" ht="12.75" customHeight="1">
      <c r="A212" s="28"/>
      <c r="B212" s="32">
        <v>625001</v>
      </c>
      <c r="C212" s="27" t="s">
        <v>77</v>
      </c>
      <c r="D212" s="49">
        <v>0.014</v>
      </c>
      <c r="E212" s="52">
        <f aca="true" t="shared" si="19" ref="E212:E217">$E$208*D212</f>
        <v>0</v>
      </c>
      <c r="F212" s="65">
        <f t="shared" si="15"/>
        <v>0</v>
      </c>
      <c r="G212" s="65">
        <f t="shared" si="18"/>
        <v>0</v>
      </c>
    </row>
    <row r="213" spans="1:7" ht="12.75" customHeight="1">
      <c r="A213" s="28"/>
      <c r="B213" s="32">
        <v>625002</v>
      </c>
      <c r="C213" s="27" t="s">
        <v>140</v>
      </c>
      <c r="D213" s="50">
        <v>0.14</v>
      </c>
      <c r="E213" s="52">
        <f t="shared" si="19"/>
        <v>0</v>
      </c>
      <c r="F213" s="65">
        <f t="shared" si="15"/>
        <v>0</v>
      </c>
      <c r="G213" s="65">
        <f t="shared" si="18"/>
        <v>0</v>
      </c>
    </row>
    <row r="214" spans="1:7" ht="12.75" customHeight="1">
      <c r="A214" s="28"/>
      <c r="B214" s="32">
        <v>625003</v>
      </c>
      <c r="C214" s="27" t="s">
        <v>79</v>
      </c>
      <c r="D214" s="49">
        <v>0.008</v>
      </c>
      <c r="E214" s="52">
        <f t="shared" si="19"/>
        <v>0</v>
      </c>
      <c r="F214" s="65">
        <f t="shared" si="15"/>
        <v>0</v>
      </c>
      <c r="G214" s="65">
        <f t="shared" si="18"/>
        <v>0</v>
      </c>
    </row>
    <row r="215" spans="1:7" ht="12.75" customHeight="1">
      <c r="A215" s="28"/>
      <c r="B215" s="32">
        <v>625004</v>
      </c>
      <c r="C215" s="27" t="s">
        <v>80</v>
      </c>
      <c r="D215" s="50">
        <v>0.03</v>
      </c>
      <c r="E215" s="52">
        <f t="shared" si="19"/>
        <v>0</v>
      </c>
      <c r="F215" s="65">
        <f t="shared" si="15"/>
        <v>0</v>
      </c>
      <c r="G215" s="65">
        <f t="shared" si="18"/>
        <v>0</v>
      </c>
    </row>
    <row r="216" spans="1:7" ht="12.75" customHeight="1">
      <c r="A216" s="28"/>
      <c r="B216" s="32">
        <v>625005</v>
      </c>
      <c r="C216" s="27" t="s">
        <v>81</v>
      </c>
      <c r="D216" s="50">
        <v>0.01</v>
      </c>
      <c r="E216" s="52">
        <f t="shared" si="19"/>
        <v>0</v>
      </c>
      <c r="F216" s="65">
        <f t="shared" si="15"/>
        <v>0</v>
      </c>
      <c r="G216" s="65">
        <f t="shared" si="18"/>
        <v>0</v>
      </c>
    </row>
    <row r="217" spans="1:7" ht="12.75" customHeight="1">
      <c r="A217" s="28"/>
      <c r="B217" s="32">
        <v>625007</v>
      </c>
      <c r="C217" s="27" t="s">
        <v>82</v>
      </c>
      <c r="D217" s="49">
        <v>0.0475</v>
      </c>
      <c r="E217" s="52">
        <f t="shared" si="19"/>
        <v>0</v>
      </c>
      <c r="F217" s="65">
        <f t="shared" si="15"/>
        <v>0</v>
      </c>
      <c r="G217" s="65">
        <f t="shared" si="18"/>
        <v>0</v>
      </c>
    </row>
    <row r="218" spans="1:7" ht="12.75" customHeight="1">
      <c r="A218" s="28"/>
      <c r="B218" s="28">
        <v>627</v>
      </c>
      <c r="C218" s="43" t="s">
        <v>328</v>
      </c>
      <c r="D218" s="31">
        <v>0.02</v>
      </c>
      <c r="E218" s="51"/>
      <c r="F218" s="65">
        <f t="shared" si="15"/>
        <v>0</v>
      </c>
      <c r="G218" s="65">
        <f>E219*$G$3</f>
        <v>0</v>
      </c>
    </row>
    <row r="219" spans="1:7" ht="12.75" customHeight="1">
      <c r="A219" s="28"/>
      <c r="B219" s="32">
        <v>633004</v>
      </c>
      <c r="C219" s="27" t="s">
        <v>91</v>
      </c>
      <c r="D219" s="31"/>
      <c r="E219" s="51"/>
      <c r="F219" s="65">
        <f t="shared" si="15"/>
        <v>0</v>
      </c>
      <c r="G219" s="65">
        <v>0</v>
      </c>
    </row>
    <row r="220" spans="1:7" ht="12.75" customHeight="1">
      <c r="A220" s="32"/>
      <c r="B220" s="32">
        <v>633006</v>
      </c>
      <c r="C220" s="27" t="s">
        <v>93</v>
      </c>
      <c r="D220" s="30"/>
      <c r="E220" s="51"/>
      <c r="F220" s="65">
        <f t="shared" si="15"/>
        <v>0</v>
      </c>
      <c r="G220" s="65">
        <v>33</v>
      </c>
    </row>
    <row r="221" spans="1:7" ht="18" customHeight="1">
      <c r="A221" s="157" t="s">
        <v>211</v>
      </c>
      <c r="B221" s="169"/>
      <c r="C221" s="169"/>
      <c r="D221" s="158"/>
      <c r="E221" s="52">
        <v>287079</v>
      </c>
      <c r="F221" s="65">
        <f t="shared" si="15"/>
        <v>287107.7079</v>
      </c>
      <c r="G221" s="65">
        <f t="shared" si="15"/>
        <v>287136.41867079</v>
      </c>
    </row>
    <row r="222" spans="1:7" ht="7.5" customHeight="1">
      <c r="A222" s="21"/>
      <c r="B222" s="21"/>
      <c r="C222" s="22"/>
      <c r="D222" s="8"/>
      <c r="E222" s="53"/>
      <c r="F222" s="65">
        <f t="shared" si="15"/>
        <v>0</v>
      </c>
      <c r="G222" s="65"/>
    </row>
    <row r="223" spans="1:7" ht="18" customHeight="1">
      <c r="A223" s="163" t="s">
        <v>284</v>
      </c>
      <c r="B223" s="164"/>
      <c r="C223" s="164"/>
      <c r="D223" s="40"/>
      <c r="E223" s="66">
        <f>Príjmy!C47</f>
        <v>307768</v>
      </c>
      <c r="F223" s="65">
        <f t="shared" si="15"/>
        <v>307798.7768</v>
      </c>
      <c r="G223" s="65">
        <f t="shared" si="15"/>
        <v>307829.55667768</v>
      </c>
    </row>
    <row r="224" spans="1:7" ht="17.25" customHeight="1">
      <c r="A224" s="165" t="s">
        <v>285</v>
      </c>
      <c r="B224" s="166"/>
      <c r="C224" s="166"/>
      <c r="D224" s="41"/>
      <c r="E224" s="66">
        <f>E221</f>
        <v>287079</v>
      </c>
      <c r="F224" s="65">
        <f t="shared" si="15"/>
        <v>287107.7079</v>
      </c>
      <c r="G224" s="65">
        <f t="shared" si="15"/>
        <v>287136.41867079</v>
      </c>
    </row>
    <row r="225" spans="1:7" ht="18" customHeight="1">
      <c r="A225" s="167" t="s">
        <v>286</v>
      </c>
      <c r="B225" s="168"/>
      <c r="C225" s="168"/>
      <c r="D225" s="42"/>
      <c r="E225" s="66">
        <f>E223-E224</f>
        <v>20689</v>
      </c>
      <c r="F225" s="65">
        <f t="shared" si="15"/>
        <v>20691.0689</v>
      </c>
      <c r="G225" s="65">
        <f t="shared" si="15"/>
        <v>20693.13800689</v>
      </c>
    </row>
    <row r="226" spans="1:5" ht="18" customHeight="1">
      <c r="A226" s="26"/>
      <c r="B226" s="26"/>
      <c r="C226" s="26"/>
      <c r="D226" s="8"/>
      <c r="E226" s="53"/>
    </row>
    <row r="227" spans="1:5" ht="18" customHeight="1">
      <c r="A227" s="26"/>
      <c r="B227" s="26"/>
      <c r="C227" s="26"/>
      <c r="D227" s="8"/>
      <c r="E227" s="53"/>
    </row>
    <row r="228" spans="1:5" ht="18" customHeight="1">
      <c r="A228" s="26"/>
      <c r="B228" s="26"/>
      <c r="C228" s="26"/>
      <c r="D228" s="8"/>
      <c r="E228" s="53"/>
    </row>
    <row r="229" ht="18" customHeight="1"/>
  </sheetData>
  <sheetProtection/>
  <mergeCells count="24">
    <mergeCell ref="A1:C1"/>
    <mergeCell ref="C2:C3"/>
    <mergeCell ref="D4:G4"/>
    <mergeCell ref="B4:C4"/>
    <mergeCell ref="E2:E3"/>
    <mergeCell ref="D2:D3"/>
    <mergeCell ref="A223:C223"/>
    <mergeCell ref="A224:C224"/>
    <mergeCell ref="A225:C225"/>
    <mergeCell ref="B175:C175"/>
    <mergeCell ref="B96:C96"/>
    <mergeCell ref="B106:C106"/>
    <mergeCell ref="A221:D221"/>
    <mergeCell ref="B166:C166"/>
    <mergeCell ref="B170:C170"/>
    <mergeCell ref="B188:C188"/>
    <mergeCell ref="B189:C189"/>
    <mergeCell ref="B207:C207"/>
    <mergeCell ref="B186:C186"/>
    <mergeCell ref="B187:C187"/>
    <mergeCell ref="B76:C76"/>
    <mergeCell ref="B79:C79"/>
    <mergeCell ref="B83:C83"/>
    <mergeCell ref="B93:C93"/>
  </mergeCells>
  <printOptions/>
  <pageMargins left="0.5511811023622047" right="0.15748031496062992" top="0.23" bottom="0.16" header="0.18" footer="0.1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25">
      <selection activeCell="F32" sqref="F32"/>
    </sheetView>
  </sheetViews>
  <sheetFormatPr defaultColWidth="9.140625" defaultRowHeight="12.75"/>
  <cols>
    <col min="1" max="1" width="12.28125" style="0" customWidth="1"/>
    <col min="2" max="2" width="17.7109375" style="0" customWidth="1"/>
    <col min="3" max="3" width="42.140625" style="0" customWidth="1"/>
    <col min="4" max="4" width="14.140625" style="63" customWidth="1"/>
  </cols>
  <sheetData>
    <row r="1" spans="1:4" s="48" customFormat="1" ht="22.5" customHeight="1" thickBot="1">
      <c r="A1" s="76" t="s">
        <v>212</v>
      </c>
      <c r="B1" s="76"/>
      <c r="C1" s="55" t="s">
        <v>319</v>
      </c>
      <c r="D1" s="73">
        <f>Príjmy!E1</f>
        <v>2014</v>
      </c>
    </row>
    <row r="2" spans="1:4" ht="12.75" customHeight="1" thickBot="1">
      <c r="A2" s="80" t="s">
        <v>213</v>
      </c>
      <c r="B2" s="81" t="s">
        <v>214</v>
      </c>
      <c r="C2" s="82" t="s">
        <v>289</v>
      </c>
      <c r="D2" s="83" t="s">
        <v>318</v>
      </c>
    </row>
    <row r="3" spans="1:4" ht="12.75" customHeight="1">
      <c r="A3" s="77" t="s">
        <v>215</v>
      </c>
      <c r="B3" s="77" t="s">
        <v>216</v>
      </c>
      <c r="C3" s="78" t="s">
        <v>217</v>
      </c>
      <c r="D3" s="79">
        <v>6000</v>
      </c>
    </row>
    <row r="4" spans="1:4" ht="12.75" customHeight="1">
      <c r="A4" s="25" t="s">
        <v>218</v>
      </c>
      <c r="B4" s="25" t="s">
        <v>219</v>
      </c>
      <c r="C4" s="37" t="s">
        <v>220</v>
      </c>
      <c r="D4" s="60">
        <v>752303</v>
      </c>
    </row>
    <row r="5" spans="1:4" ht="12.75" customHeight="1">
      <c r="A5" s="25" t="s">
        <v>221</v>
      </c>
      <c r="B5" s="23">
        <v>712002</v>
      </c>
      <c r="C5" s="37" t="s">
        <v>290</v>
      </c>
      <c r="D5" s="60"/>
    </row>
    <row r="6" spans="1:4" ht="12.75" customHeight="1">
      <c r="A6" s="25"/>
      <c r="B6" s="23">
        <v>713001</v>
      </c>
      <c r="C6" s="37" t="s">
        <v>222</v>
      </c>
      <c r="D6" s="60"/>
    </row>
    <row r="7" spans="1:4" ht="12.75" customHeight="1">
      <c r="A7" s="25"/>
      <c r="B7" s="23">
        <v>713002</v>
      </c>
      <c r="C7" s="37" t="s">
        <v>223</v>
      </c>
      <c r="D7" s="60"/>
    </row>
    <row r="8" spans="1:4" ht="12.75" customHeight="1">
      <c r="A8" s="25"/>
      <c r="B8" s="23">
        <v>713003</v>
      </c>
      <c r="C8" s="37" t="s">
        <v>224</v>
      </c>
      <c r="D8" s="60"/>
    </row>
    <row r="9" spans="1:4" ht="12.75" customHeight="1">
      <c r="A9" s="25"/>
      <c r="B9" s="23">
        <v>713004</v>
      </c>
      <c r="C9" s="37" t="s">
        <v>91</v>
      </c>
      <c r="D9" s="60"/>
    </row>
    <row r="10" spans="1:4" ht="12.75" customHeight="1">
      <c r="A10" s="25"/>
      <c r="B10" s="23">
        <v>714001</v>
      </c>
      <c r="C10" s="37" t="s">
        <v>225</v>
      </c>
      <c r="D10" s="60"/>
    </row>
    <row r="11" spans="1:4" ht="12.75" customHeight="1">
      <c r="A11" s="25"/>
      <c r="B11" s="23">
        <v>714004</v>
      </c>
      <c r="C11" s="37" t="s">
        <v>226</v>
      </c>
      <c r="D11" s="60"/>
    </row>
    <row r="12" spans="1:4" ht="12.75" customHeight="1">
      <c r="A12" s="25"/>
      <c r="B12" s="25">
        <v>716</v>
      </c>
      <c r="C12" s="37" t="s">
        <v>227</v>
      </c>
      <c r="D12" s="60"/>
    </row>
    <row r="13" spans="1:4" ht="12.75" customHeight="1">
      <c r="A13" s="25"/>
      <c r="B13" s="23">
        <v>717001</v>
      </c>
      <c r="C13" s="37" t="s">
        <v>228</v>
      </c>
      <c r="D13" s="60"/>
    </row>
    <row r="14" spans="1:4" ht="12.75" customHeight="1">
      <c r="A14" s="25"/>
      <c r="B14" s="23">
        <v>717002</v>
      </c>
      <c r="C14" s="37" t="s">
        <v>229</v>
      </c>
      <c r="D14" s="134"/>
    </row>
    <row r="15" spans="1:4" ht="12.75" customHeight="1">
      <c r="A15" s="25"/>
      <c r="B15" s="23">
        <v>717003</v>
      </c>
      <c r="C15" s="37" t="s">
        <v>230</v>
      </c>
      <c r="D15" s="60"/>
    </row>
    <row r="16" spans="1:4" ht="12.75" customHeight="1">
      <c r="A16" s="25" t="s">
        <v>231</v>
      </c>
      <c r="B16" s="25" t="s">
        <v>232</v>
      </c>
      <c r="C16" s="37" t="s">
        <v>233</v>
      </c>
      <c r="D16" s="60"/>
    </row>
    <row r="17" spans="1:4" ht="12.75" customHeight="1">
      <c r="A17" s="25" t="s">
        <v>234</v>
      </c>
      <c r="B17" s="25" t="s">
        <v>235</v>
      </c>
      <c r="C17" s="37" t="s">
        <v>314</v>
      </c>
      <c r="D17" s="60"/>
    </row>
    <row r="18" spans="1:4" ht="12.75" customHeight="1">
      <c r="A18" s="25" t="s">
        <v>234</v>
      </c>
      <c r="B18" s="25" t="s">
        <v>236</v>
      </c>
      <c r="C18" s="37" t="s">
        <v>237</v>
      </c>
      <c r="D18" s="60"/>
    </row>
    <row r="19" spans="1:4" ht="12.75" customHeight="1">
      <c r="A19" s="25" t="s">
        <v>238</v>
      </c>
      <c r="B19" s="23">
        <v>717001</v>
      </c>
      <c r="C19" s="37" t="s">
        <v>239</v>
      </c>
      <c r="D19" s="60"/>
    </row>
    <row r="20" spans="1:4" ht="12.75" customHeight="1">
      <c r="A20" s="25" t="s">
        <v>240</v>
      </c>
      <c r="B20" s="23">
        <v>717002</v>
      </c>
      <c r="C20" s="37" t="s">
        <v>241</v>
      </c>
      <c r="D20" s="60"/>
    </row>
    <row r="21" spans="1:4" ht="12.75" customHeight="1">
      <c r="A21" s="25" t="s">
        <v>163</v>
      </c>
      <c r="B21" s="25" t="s">
        <v>242</v>
      </c>
      <c r="C21" s="37" t="s">
        <v>243</v>
      </c>
      <c r="D21" s="60"/>
    </row>
    <row r="22" spans="1:4" ht="12.75" customHeight="1">
      <c r="A22" s="25" t="s">
        <v>176</v>
      </c>
      <c r="B22" s="25" t="s">
        <v>244</v>
      </c>
      <c r="C22" s="37" t="s">
        <v>245</v>
      </c>
      <c r="D22" s="60">
        <v>32000</v>
      </c>
    </row>
    <row r="23" spans="1:4" ht="12.75" customHeight="1">
      <c r="A23" s="25" t="s">
        <v>180</v>
      </c>
      <c r="B23" s="25" t="s">
        <v>232</v>
      </c>
      <c r="C23" s="37" t="s">
        <v>246</v>
      </c>
      <c r="D23" s="60"/>
    </row>
    <row r="24" spans="1:4" ht="12.75" customHeight="1">
      <c r="A24" s="25"/>
      <c r="B24" s="25" t="s">
        <v>247</v>
      </c>
      <c r="C24" s="37" t="s">
        <v>248</v>
      </c>
      <c r="D24" s="60"/>
    </row>
    <row r="25" spans="1:4" ht="12.75" customHeight="1">
      <c r="A25" s="25" t="s">
        <v>249</v>
      </c>
      <c r="B25" s="25" t="s">
        <v>232</v>
      </c>
      <c r="C25" s="37" t="s">
        <v>250</v>
      </c>
      <c r="D25" s="60"/>
    </row>
    <row r="26" spans="1:4" ht="12.75" customHeight="1">
      <c r="A26" s="25" t="s">
        <v>182</v>
      </c>
      <c r="B26" s="25" t="s">
        <v>251</v>
      </c>
      <c r="C26" s="37" t="s">
        <v>252</v>
      </c>
      <c r="D26" s="60"/>
    </row>
    <row r="27" spans="1:4" ht="12.75" customHeight="1">
      <c r="A27" s="25"/>
      <c r="B27" s="25" t="s">
        <v>253</v>
      </c>
      <c r="C27" s="37" t="s">
        <v>254</v>
      </c>
      <c r="D27" s="60"/>
    </row>
    <row r="28" spans="1:4" ht="12.75" customHeight="1">
      <c r="A28" s="24" t="s">
        <v>185</v>
      </c>
      <c r="B28" s="25" t="s">
        <v>255</v>
      </c>
      <c r="C28" s="37" t="s">
        <v>256</v>
      </c>
      <c r="D28" s="60">
        <v>5000</v>
      </c>
    </row>
    <row r="29" spans="1:4" ht="12.75" customHeight="1">
      <c r="A29" s="25"/>
      <c r="B29" s="25" t="s">
        <v>257</v>
      </c>
      <c r="C29" s="37" t="s">
        <v>258</v>
      </c>
      <c r="D29" s="60"/>
    </row>
    <row r="30" spans="1:4" ht="12.75" customHeight="1">
      <c r="A30" s="25" t="s">
        <v>188</v>
      </c>
      <c r="B30" s="25" t="s">
        <v>247</v>
      </c>
      <c r="C30" s="37" t="s">
        <v>259</v>
      </c>
      <c r="D30" s="60"/>
    </row>
    <row r="31" spans="1:4" ht="12.75" customHeight="1">
      <c r="A31" s="25" t="s">
        <v>191</v>
      </c>
      <c r="B31" s="25" t="s">
        <v>260</v>
      </c>
      <c r="C31" s="37" t="s">
        <v>261</v>
      </c>
      <c r="D31" s="60"/>
    </row>
    <row r="32" spans="1:4" ht="12.75" customHeight="1">
      <c r="A32" s="25"/>
      <c r="B32" s="25" t="s">
        <v>247</v>
      </c>
      <c r="C32" s="37" t="s">
        <v>262</v>
      </c>
      <c r="D32" s="60"/>
    </row>
    <row r="33" spans="1:4" ht="12.75" customHeight="1">
      <c r="A33" s="187" t="s">
        <v>263</v>
      </c>
      <c r="B33" s="187" t="s">
        <v>232</v>
      </c>
      <c r="C33" s="37" t="s">
        <v>315</v>
      </c>
      <c r="D33" s="60"/>
    </row>
    <row r="34" spans="1:4" ht="12.75" customHeight="1">
      <c r="A34" s="187"/>
      <c r="B34" s="187"/>
      <c r="C34" s="37" t="s">
        <v>264</v>
      </c>
      <c r="D34" s="60"/>
    </row>
    <row r="35" spans="1:4" ht="12.75" customHeight="1">
      <c r="A35" s="25" t="s">
        <v>265</v>
      </c>
      <c r="B35" s="25" t="s">
        <v>266</v>
      </c>
      <c r="C35" s="37" t="s">
        <v>267</v>
      </c>
      <c r="D35" s="60"/>
    </row>
    <row r="36" spans="1:4" ht="12.75" customHeight="1">
      <c r="A36" s="25" t="s">
        <v>268</v>
      </c>
      <c r="B36" s="25" t="s">
        <v>266</v>
      </c>
      <c r="C36" s="37" t="s">
        <v>269</v>
      </c>
      <c r="D36" s="61"/>
    </row>
    <row r="37" spans="1:4" ht="12.75" customHeight="1">
      <c r="A37" s="188" t="s">
        <v>270</v>
      </c>
      <c r="B37" s="189"/>
      <c r="C37" s="190"/>
      <c r="D37" s="68">
        <f>SUM(D3:D36)</f>
        <v>795303</v>
      </c>
    </row>
    <row r="38" spans="1:4" ht="12.75" customHeight="1">
      <c r="A38" s="25" t="s">
        <v>142</v>
      </c>
      <c r="B38" s="25" t="s">
        <v>271</v>
      </c>
      <c r="C38" s="37" t="s">
        <v>272</v>
      </c>
      <c r="D38" s="57">
        <v>20000</v>
      </c>
    </row>
    <row r="39" spans="1:4" ht="12.75" customHeight="1">
      <c r="A39" s="135"/>
      <c r="B39" s="135" t="s">
        <v>271</v>
      </c>
      <c r="C39" s="37" t="s">
        <v>403</v>
      </c>
      <c r="D39" s="57">
        <v>5600</v>
      </c>
    </row>
    <row r="40" spans="1:4" ht="12.75" customHeight="1">
      <c r="A40" s="25">
        <v>464</v>
      </c>
      <c r="B40" s="25" t="s">
        <v>273</v>
      </c>
      <c r="C40" s="37" t="s">
        <v>274</v>
      </c>
      <c r="D40" s="60"/>
    </row>
    <row r="41" spans="1:4" ht="12.75" customHeight="1">
      <c r="A41" s="188" t="s">
        <v>275</v>
      </c>
      <c r="B41" s="189"/>
      <c r="C41" s="190"/>
      <c r="D41" s="68">
        <f>SUM(D38:D40)</f>
        <v>25600</v>
      </c>
    </row>
    <row r="42" spans="1:3" ht="6.75" customHeight="1">
      <c r="A42" s="9"/>
      <c r="B42" s="9"/>
      <c r="C42" s="9"/>
    </row>
    <row r="43" spans="1:4" ht="12.75" customHeight="1">
      <c r="A43" s="191" t="s">
        <v>294</v>
      </c>
      <c r="B43" s="192"/>
      <c r="C43" s="192"/>
      <c r="D43" s="69">
        <f>Príjmy!C52</f>
        <v>685214</v>
      </c>
    </row>
    <row r="44" spans="1:4" ht="12.75" customHeight="1">
      <c r="A44" s="183" t="s">
        <v>293</v>
      </c>
      <c r="B44" s="184"/>
      <c r="C44" s="184"/>
      <c r="D44" s="70">
        <f>D37</f>
        <v>795303</v>
      </c>
    </row>
    <row r="45" spans="1:4" ht="12.75" customHeight="1">
      <c r="A45" s="181" t="s">
        <v>295</v>
      </c>
      <c r="B45" s="182"/>
      <c r="C45" s="182"/>
      <c r="D45" s="71">
        <f>D43-D44</f>
        <v>-110089</v>
      </c>
    </row>
    <row r="46" spans="1:4" ht="6" customHeight="1">
      <c r="A46" s="38"/>
      <c r="B46" s="39"/>
      <c r="C46" s="39"/>
      <c r="D46" s="62"/>
    </row>
    <row r="47" spans="1:4" ht="12.75" customHeight="1">
      <c r="A47" s="183" t="s">
        <v>292</v>
      </c>
      <c r="B47" s="184"/>
      <c r="C47" s="184"/>
      <c r="D47" s="70">
        <f>Príjmy!C58</f>
        <v>115000</v>
      </c>
    </row>
    <row r="48" spans="1:4" ht="12.75" customHeight="1">
      <c r="A48" s="38"/>
      <c r="B48" s="44"/>
      <c r="C48" s="44" t="s">
        <v>291</v>
      </c>
      <c r="D48" s="70">
        <f>D41</f>
        <v>25600</v>
      </c>
    </row>
    <row r="49" spans="1:4" ht="12.75" customHeight="1">
      <c r="A49" s="185" t="s">
        <v>322</v>
      </c>
      <c r="B49" s="186"/>
      <c r="C49" s="186"/>
      <c r="D49" s="72">
        <f>D47-D48</f>
        <v>89400</v>
      </c>
    </row>
  </sheetData>
  <sheetProtection/>
  <mergeCells count="9">
    <mergeCell ref="A45:C45"/>
    <mergeCell ref="A47:C47"/>
    <mergeCell ref="A49:C49"/>
    <mergeCell ref="A33:A34"/>
    <mergeCell ref="B33:B34"/>
    <mergeCell ref="A37:C37"/>
    <mergeCell ref="A41:C41"/>
    <mergeCell ref="A43:C43"/>
    <mergeCell ref="A44:C44"/>
  </mergeCells>
  <printOptions/>
  <pageMargins left="0.49" right="0.18" top="0.24" bottom="0.22" header="0.17" footer="0.1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7"/>
  <sheetViews>
    <sheetView zoomScalePageLayoutView="0" workbookViewId="0" topLeftCell="A184">
      <selection activeCell="J218" sqref="J218"/>
    </sheetView>
  </sheetViews>
  <sheetFormatPr defaultColWidth="9.140625" defaultRowHeight="12.75"/>
  <cols>
    <col min="1" max="1" width="5.140625" style="0" customWidth="1"/>
    <col min="2" max="2" width="11.421875" style="54" customWidth="1"/>
    <col min="5" max="5" width="5.140625" style="0" customWidth="1"/>
    <col min="6" max="6" width="11.421875" style="54" customWidth="1"/>
  </cols>
  <sheetData>
    <row r="1" spans="1:6" ht="13.5" thickBot="1">
      <c r="A1" s="58"/>
      <c r="B1" s="59"/>
      <c r="E1" s="58"/>
      <c r="F1" s="59"/>
    </row>
    <row r="2" spans="1:6" ht="12.75" customHeight="1">
      <c r="A2" s="179" t="s">
        <v>320</v>
      </c>
      <c r="B2" s="177" t="s">
        <v>321</v>
      </c>
      <c r="E2" s="179" t="s">
        <v>320</v>
      </c>
      <c r="F2" s="177" t="s">
        <v>321</v>
      </c>
    </row>
    <row r="3" spans="1:6" ht="13.5" thickBot="1">
      <c r="A3" s="180"/>
      <c r="B3" s="178"/>
      <c r="E3" s="180"/>
      <c r="F3" s="178"/>
    </row>
    <row r="4" spans="2:6" ht="12.75">
      <c r="B4"/>
      <c r="F4"/>
    </row>
    <row r="5" spans="1:6" ht="12.75">
      <c r="A5" s="103"/>
      <c r="B5" s="51">
        <v>38821</v>
      </c>
      <c r="E5" s="103"/>
      <c r="F5" s="51">
        <v>38821</v>
      </c>
    </row>
    <row r="6" spans="1:6" ht="12.75">
      <c r="A6" s="103"/>
      <c r="B6" s="104">
        <v>4200</v>
      </c>
      <c r="E6" s="103"/>
      <c r="F6" s="104">
        <v>4200</v>
      </c>
    </row>
    <row r="7" spans="1:6" ht="12.75">
      <c r="A7" s="103"/>
      <c r="B7" s="104">
        <v>1300</v>
      </c>
      <c r="E7" s="103"/>
      <c r="F7" s="104">
        <v>1300</v>
      </c>
    </row>
    <row r="8" spans="1:6" ht="12.75">
      <c r="A8" s="30"/>
      <c r="B8" s="51">
        <v>44321</v>
      </c>
      <c r="E8" s="30"/>
      <c r="F8" s="51">
        <v>44321</v>
      </c>
    </row>
    <row r="9" spans="1:6" ht="12.75">
      <c r="A9" s="50">
        <v>0.1</v>
      </c>
      <c r="B9" s="52">
        <v>1521</v>
      </c>
      <c r="E9" s="50">
        <v>0.1</v>
      </c>
      <c r="F9" s="52">
        <v>1521</v>
      </c>
    </row>
    <row r="10" spans="1:6" ht="12.75">
      <c r="A10" s="30"/>
      <c r="B10" s="51">
        <v>2880</v>
      </c>
      <c r="E10" s="30"/>
      <c r="F10" s="51">
        <v>2880</v>
      </c>
    </row>
    <row r="11" spans="1:6" ht="12.75">
      <c r="A11" s="49">
        <v>0.014</v>
      </c>
      <c r="B11" s="52">
        <f aca="true" t="shared" si="0" ref="B11:B16">$I$8*A11</f>
        <v>0</v>
      </c>
      <c r="E11" s="49">
        <v>0.014</v>
      </c>
      <c r="F11" s="52">
        <f aca="true" t="shared" si="1" ref="F11:F16">$I$8*E11</f>
        <v>0</v>
      </c>
    </row>
    <row r="12" spans="1:6" ht="12.75">
      <c r="A12" s="50">
        <v>0.14</v>
      </c>
      <c r="B12" s="52">
        <f t="shared" si="0"/>
        <v>0</v>
      </c>
      <c r="E12" s="50">
        <v>0.14</v>
      </c>
      <c r="F12" s="52">
        <f t="shared" si="1"/>
        <v>0</v>
      </c>
    </row>
    <row r="13" spans="1:6" ht="12.75">
      <c r="A13" s="49">
        <v>0.008</v>
      </c>
      <c r="B13" s="52">
        <f t="shared" si="0"/>
        <v>0</v>
      </c>
      <c r="E13" s="49">
        <v>0.008</v>
      </c>
      <c r="F13" s="52">
        <f t="shared" si="1"/>
        <v>0</v>
      </c>
    </row>
    <row r="14" spans="1:6" ht="12.75">
      <c r="A14" s="50">
        <v>0.03</v>
      </c>
      <c r="B14" s="52">
        <f t="shared" si="0"/>
        <v>0</v>
      </c>
      <c r="E14" s="50">
        <v>0.03</v>
      </c>
      <c r="F14" s="52">
        <f t="shared" si="1"/>
        <v>0</v>
      </c>
    </row>
    <row r="15" spans="1:6" ht="12.75">
      <c r="A15" s="50">
        <v>0.01</v>
      </c>
      <c r="B15" s="52">
        <f t="shared" si="0"/>
        <v>0</v>
      </c>
      <c r="E15" s="50">
        <v>0.01</v>
      </c>
      <c r="F15" s="52">
        <f t="shared" si="1"/>
        <v>0</v>
      </c>
    </row>
    <row r="16" spans="1:6" ht="12.75">
      <c r="A16" s="49">
        <v>0.0475</v>
      </c>
      <c r="B16" s="52">
        <f t="shared" si="0"/>
        <v>0</v>
      </c>
      <c r="E16" s="49">
        <v>0.0475</v>
      </c>
      <c r="F16" s="52">
        <f t="shared" si="1"/>
        <v>0</v>
      </c>
    </row>
    <row r="17" spans="1:6" ht="12.75">
      <c r="A17" s="50">
        <v>0.02</v>
      </c>
      <c r="B17" s="51">
        <v>160</v>
      </c>
      <c r="E17" s="50">
        <v>0.02</v>
      </c>
      <c r="F17" s="51">
        <v>160</v>
      </c>
    </row>
    <row r="18" spans="1:6" ht="12.75">
      <c r="A18" s="33"/>
      <c r="B18" s="51">
        <v>830</v>
      </c>
      <c r="E18" s="33"/>
      <c r="F18" s="51">
        <v>830</v>
      </c>
    </row>
    <row r="19" spans="1:6" ht="12.75">
      <c r="A19" s="30"/>
      <c r="B19" s="51">
        <v>6700</v>
      </c>
      <c r="E19" s="30"/>
      <c r="F19" s="51">
        <v>6700</v>
      </c>
    </row>
    <row r="20" spans="1:6" ht="12.75">
      <c r="A20" s="30"/>
      <c r="B20" s="51">
        <v>332</v>
      </c>
      <c r="E20" s="30"/>
      <c r="F20" s="51">
        <v>332</v>
      </c>
    </row>
    <row r="21" spans="1:6" ht="12.75">
      <c r="A21" s="30"/>
      <c r="B21" s="51">
        <v>1660</v>
      </c>
      <c r="E21" s="30"/>
      <c r="F21" s="51">
        <v>1660</v>
      </c>
    </row>
    <row r="22" spans="1:6" ht="12.75">
      <c r="A22" s="30"/>
      <c r="B22" s="51">
        <v>465</v>
      </c>
      <c r="E22" s="30"/>
      <c r="F22" s="51">
        <v>465</v>
      </c>
    </row>
    <row r="23" spans="1:6" ht="12.75">
      <c r="A23" s="30"/>
      <c r="B23" s="51">
        <v>200</v>
      </c>
      <c r="E23" s="30"/>
      <c r="F23" s="51">
        <v>200</v>
      </c>
    </row>
    <row r="24" spans="1:6" ht="12.75">
      <c r="A24" s="30"/>
      <c r="B24" s="51">
        <v>166</v>
      </c>
      <c r="E24" s="30"/>
      <c r="F24" s="51">
        <v>166</v>
      </c>
    </row>
    <row r="25" spans="1:6" ht="12.75">
      <c r="A25" s="30"/>
      <c r="B25" s="51">
        <v>33</v>
      </c>
      <c r="E25" s="30"/>
      <c r="F25" s="51">
        <v>33</v>
      </c>
    </row>
    <row r="26" spans="1:6" ht="12.75">
      <c r="A26" s="30"/>
      <c r="B26" s="51">
        <v>200</v>
      </c>
      <c r="E26" s="30"/>
      <c r="F26" s="51">
        <v>200</v>
      </c>
    </row>
    <row r="27" spans="1:6" ht="12.75">
      <c r="A27" s="30"/>
      <c r="B27" s="51">
        <v>300</v>
      </c>
      <c r="E27" s="30"/>
      <c r="F27" s="51">
        <v>300</v>
      </c>
    </row>
    <row r="28" spans="1:6" ht="12.75">
      <c r="A28" s="30"/>
      <c r="B28" s="51">
        <v>1000</v>
      </c>
      <c r="E28" s="30"/>
      <c r="F28" s="51">
        <v>1000</v>
      </c>
    </row>
    <row r="29" spans="1:6" ht="12.75">
      <c r="A29" s="30"/>
      <c r="B29" s="51">
        <v>500</v>
      </c>
      <c r="E29" s="30"/>
      <c r="F29" s="51">
        <v>500</v>
      </c>
    </row>
    <row r="30" spans="1:6" ht="12.75">
      <c r="A30" s="30"/>
      <c r="B30" s="51">
        <v>199</v>
      </c>
      <c r="E30" s="30"/>
      <c r="F30" s="51">
        <v>199</v>
      </c>
    </row>
    <row r="31" spans="1:6" ht="12.75">
      <c r="A31" s="30"/>
      <c r="B31" s="51">
        <v>300</v>
      </c>
      <c r="E31" s="30"/>
      <c r="F31" s="51">
        <v>300</v>
      </c>
    </row>
    <row r="32" spans="1:6" ht="12.75">
      <c r="A32" s="30"/>
      <c r="B32" s="51">
        <v>700</v>
      </c>
      <c r="E32" s="30"/>
      <c r="F32" s="51">
        <v>700</v>
      </c>
    </row>
    <row r="33" spans="1:6" ht="12.75">
      <c r="A33" s="30"/>
      <c r="B33" s="51">
        <v>664</v>
      </c>
      <c r="E33" s="30"/>
      <c r="F33" s="51">
        <v>664</v>
      </c>
    </row>
    <row r="34" spans="1:6" ht="12.75">
      <c r="A34" s="30"/>
      <c r="B34" s="51">
        <v>0</v>
      </c>
      <c r="E34" s="30"/>
      <c r="F34" s="51">
        <v>0</v>
      </c>
    </row>
    <row r="35" spans="1:6" ht="12.75">
      <c r="A35" s="30"/>
      <c r="B35" s="51">
        <v>2700</v>
      </c>
      <c r="E35" s="30"/>
      <c r="F35" s="51">
        <v>2700</v>
      </c>
    </row>
    <row r="36" spans="1:6" ht="12.75">
      <c r="A36" s="30"/>
      <c r="B36" s="51">
        <v>1500</v>
      </c>
      <c r="E36" s="30"/>
      <c r="F36" s="51">
        <v>1500</v>
      </c>
    </row>
    <row r="37" spans="1:6" ht="12.75">
      <c r="A37" s="30"/>
      <c r="B37" s="51">
        <v>600</v>
      </c>
      <c r="E37" s="30"/>
      <c r="F37" s="51">
        <v>600</v>
      </c>
    </row>
    <row r="38" spans="1:6" ht="12.75">
      <c r="A38" s="30"/>
      <c r="B38" s="51"/>
      <c r="E38" s="30"/>
      <c r="F38" s="51"/>
    </row>
    <row r="39" spans="1:6" ht="12.75">
      <c r="A39" s="30"/>
      <c r="B39" s="51">
        <v>60</v>
      </c>
      <c r="E39" s="30"/>
      <c r="F39" s="51">
        <v>60</v>
      </c>
    </row>
    <row r="40" spans="1:6" ht="12.75">
      <c r="A40" s="30"/>
      <c r="B40" s="51">
        <v>0</v>
      </c>
      <c r="E40" s="30"/>
      <c r="F40" s="51">
        <v>0</v>
      </c>
    </row>
    <row r="41" spans="1:6" ht="12.75">
      <c r="A41" s="30"/>
      <c r="B41" s="51">
        <v>130</v>
      </c>
      <c r="E41" s="30"/>
      <c r="F41" s="51">
        <v>130</v>
      </c>
    </row>
    <row r="42" spans="1:6" ht="12.75">
      <c r="A42" s="30"/>
      <c r="B42" s="51">
        <v>130</v>
      </c>
      <c r="E42" s="30"/>
      <c r="F42" s="51">
        <v>130</v>
      </c>
    </row>
    <row r="43" spans="1:6" ht="12.75">
      <c r="A43" s="30"/>
      <c r="B43" s="51">
        <v>130</v>
      </c>
      <c r="E43" s="30"/>
      <c r="F43" s="51">
        <v>130</v>
      </c>
    </row>
    <row r="44" spans="1:6" ht="12.75">
      <c r="A44" s="30"/>
      <c r="B44" s="51">
        <v>500</v>
      </c>
      <c r="E44" s="30"/>
      <c r="F44" s="51">
        <v>500</v>
      </c>
    </row>
    <row r="45" spans="1:6" ht="12.75">
      <c r="A45" s="30"/>
      <c r="B45" s="51">
        <v>110</v>
      </c>
      <c r="E45" s="30"/>
      <c r="F45" s="51">
        <v>110</v>
      </c>
    </row>
    <row r="46" spans="1:6" ht="12.75">
      <c r="A46" s="30"/>
      <c r="B46" s="51">
        <v>500</v>
      </c>
      <c r="E46" s="30"/>
      <c r="F46" s="51">
        <v>500</v>
      </c>
    </row>
    <row r="47" spans="1:6" ht="12.75">
      <c r="A47" s="30"/>
      <c r="B47" s="51">
        <v>0</v>
      </c>
      <c r="E47" s="30"/>
      <c r="F47" s="51">
        <v>0</v>
      </c>
    </row>
    <row r="48" spans="1:6" ht="12.75">
      <c r="A48" s="30"/>
      <c r="B48" s="51">
        <v>0</v>
      </c>
      <c r="E48" s="30"/>
      <c r="F48" s="51">
        <v>0</v>
      </c>
    </row>
    <row r="49" spans="1:6" ht="12.75">
      <c r="A49" s="30"/>
      <c r="B49" s="51">
        <v>0</v>
      </c>
      <c r="E49" s="30"/>
      <c r="F49" s="51">
        <v>0</v>
      </c>
    </row>
    <row r="50" spans="1:6" ht="12.75">
      <c r="A50" s="30"/>
      <c r="B50" s="51">
        <v>500</v>
      </c>
      <c r="E50" s="30"/>
      <c r="F50" s="51">
        <v>500</v>
      </c>
    </row>
    <row r="51" spans="1:6" ht="12.75">
      <c r="A51" s="30"/>
      <c r="B51" s="51">
        <v>164</v>
      </c>
      <c r="E51" s="30"/>
      <c r="F51" s="51">
        <v>164</v>
      </c>
    </row>
    <row r="52" spans="1:6" ht="12.75">
      <c r="A52" s="30"/>
      <c r="B52" s="51">
        <v>66</v>
      </c>
      <c r="E52" s="30"/>
      <c r="F52" s="51">
        <v>66</v>
      </c>
    </row>
    <row r="53" spans="1:6" ht="12.75">
      <c r="A53" s="30"/>
      <c r="B53" s="51">
        <v>2500</v>
      </c>
      <c r="E53" s="30"/>
      <c r="F53" s="51">
        <v>2500</v>
      </c>
    </row>
    <row r="54" spans="1:6" ht="12.75">
      <c r="A54" s="30"/>
      <c r="B54" s="51">
        <v>6639</v>
      </c>
      <c r="E54" s="30"/>
      <c r="F54" s="51">
        <v>6639</v>
      </c>
    </row>
    <row r="55" spans="1:6" ht="12.75">
      <c r="A55" s="30"/>
      <c r="B55" s="51">
        <v>2500</v>
      </c>
      <c r="E55" s="30"/>
      <c r="F55" s="51">
        <v>2500</v>
      </c>
    </row>
    <row r="56" spans="1:6" ht="12.75">
      <c r="A56" s="30"/>
      <c r="B56" s="51">
        <v>0</v>
      </c>
      <c r="E56" s="30"/>
      <c r="F56" s="51">
        <v>0</v>
      </c>
    </row>
    <row r="57" spans="1:6" ht="12.75">
      <c r="A57" s="30"/>
      <c r="B57" s="51">
        <v>350</v>
      </c>
      <c r="E57" s="30"/>
      <c r="F57" s="51">
        <v>350</v>
      </c>
    </row>
    <row r="58" spans="1:6" ht="12.75">
      <c r="A58" s="30"/>
      <c r="B58" s="51">
        <v>332</v>
      </c>
      <c r="E58" s="30"/>
      <c r="F58" s="51">
        <v>332</v>
      </c>
    </row>
    <row r="59" spans="1:6" ht="12.75">
      <c r="A59" s="30"/>
      <c r="B59" s="51">
        <v>763</v>
      </c>
      <c r="E59" s="30"/>
      <c r="F59" s="51">
        <v>763</v>
      </c>
    </row>
    <row r="60" spans="1:6" ht="12.75">
      <c r="A60" s="30"/>
      <c r="B60" s="51">
        <v>3000</v>
      </c>
      <c r="E60" s="30"/>
      <c r="F60" s="51">
        <v>3000</v>
      </c>
    </row>
    <row r="61" spans="1:6" ht="12.75">
      <c r="A61" s="30"/>
      <c r="B61" s="51">
        <v>980</v>
      </c>
      <c r="E61" s="30"/>
      <c r="F61" s="51">
        <v>980</v>
      </c>
    </row>
    <row r="62" spans="1:6" ht="12.75">
      <c r="A62" s="30"/>
      <c r="B62" s="51">
        <v>600</v>
      </c>
      <c r="E62" s="30"/>
      <c r="F62" s="51">
        <v>600</v>
      </c>
    </row>
    <row r="63" spans="1:6" ht="12.75">
      <c r="A63" s="30"/>
      <c r="B63" s="51">
        <v>904</v>
      </c>
      <c r="E63" s="30"/>
      <c r="F63" s="51">
        <v>904</v>
      </c>
    </row>
    <row r="64" spans="1:6" ht="12.75">
      <c r="A64" s="30"/>
      <c r="B64" s="51"/>
      <c r="E64" s="30"/>
      <c r="F64" s="51"/>
    </row>
    <row r="65" spans="1:6" ht="12.75">
      <c r="A65" s="30"/>
      <c r="B65" s="51"/>
      <c r="E65" s="30"/>
      <c r="F65" s="51"/>
    </row>
    <row r="66" spans="1:6" ht="12.75">
      <c r="A66" s="30"/>
      <c r="B66" s="51">
        <v>122</v>
      </c>
      <c r="E66" s="30"/>
      <c r="F66" s="51">
        <v>122</v>
      </c>
    </row>
    <row r="67" spans="1:6" ht="12.75">
      <c r="A67" s="30"/>
      <c r="B67" s="51"/>
      <c r="E67" s="30"/>
      <c r="F67" s="51"/>
    </row>
    <row r="68" spans="1:6" ht="12.75">
      <c r="A68" s="30"/>
      <c r="B68" s="51">
        <v>1660</v>
      </c>
      <c r="E68" s="30"/>
      <c r="F68" s="51">
        <v>1660</v>
      </c>
    </row>
    <row r="69" spans="1:6" ht="12.75">
      <c r="A69" s="30"/>
      <c r="B69" s="51"/>
      <c r="E69" s="30"/>
      <c r="F69" s="51"/>
    </row>
    <row r="70" spans="1:6" ht="12.75">
      <c r="A70" s="30"/>
      <c r="B70" s="51"/>
      <c r="E70" s="30"/>
      <c r="F70" s="51"/>
    </row>
    <row r="71" spans="1:6" ht="12.75">
      <c r="A71" s="30"/>
      <c r="B71" s="51"/>
      <c r="E71" s="30"/>
      <c r="F71" s="51"/>
    </row>
    <row r="72" spans="1:6" ht="12.75">
      <c r="A72" s="30"/>
      <c r="B72" s="51"/>
      <c r="E72" s="30"/>
      <c r="F72" s="51"/>
    </row>
    <row r="73" spans="1:6" ht="12.75">
      <c r="A73" s="30"/>
      <c r="B73" s="51"/>
      <c r="E73" s="30"/>
      <c r="F73" s="51"/>
    </row>
    <row r="74" spans="1:6" ht="12.75">
      <c r="A74" s="30"/>
      <c r="B74" s="51"/>
      <c r="E74" s="30"/>
      <c r="F74" s="51"/>
    </row>
    <row r="75" spans="1:6" ht="12.75">
      <c r="A75" s="30"/>
      <c r="B75" s="51"/>
      <c r="E75" s="30"/>
      <c r="F75" s="51"/>
    </row>
    <row r="76" spans="1:6" ht="12.75">
      <c r="A76" s="128"/>
      <c r="B76" s="129"/>
      <c r="E76" s="128"/>
      <c r="F76" s="129"/>
    </row>
    <row r="77" spans="1:6" ht="12.75">
      <c r="A77" s="30"/>
      <c r="B77" s="51">
        <v>664</v>
      </c>
      <c r="E77" s="30"/>
      <c r="F77" s="51">
        <v>664</v>
      </c>
    </row>
    <row r="78" spans="1:6" ht="12.75">
      <c r="A78" s="30"/>
      <c r="B78" s="51">
        <v>0</v>
      </c>
      <c r="E78" s="30"/>
      <c r="F78" s="51">
        <v>0</v>
      </c>
    </row>
    <row r="79" spans="1:6" ht="12.75">
      <c r="A79" s="117"/>
      <c r="B79" s="118"/>
      <c r="E79" s="117"/>
      <c r="F79" s="118"/>
    </row>
    <row r="80" spans="1:6" ht="12.75">
      <c r="A80" s="30"/>
      <c r="B80" s="51">
        <v>5065</v>
      </c>
      <c r="E80" s="30"/>
      <c r="F80" s="51">
        <v>5065</v>
      </c>
    </row>
    <row r="81" spans="1:6" ht="12.75">
      <c r="A81" s="30"/>
      <c r="B81" s="51">
        <v>350</v>
      </c>
      <c r="E81" s="30"/>
      <c r="F81" s="51">
        <v>350</v>
      </c>
    </row>
    <row r="82" spans="1:6" ht="12.75">
      <c r="A82" s="30"/>
      <c r="B82" s="51">
        <v>54</v>
      </c>
      <c r="E82" s="30"/>
      <c r="F82" s="51">
        <v>54</v>
      </c>
    </row>
    <row r="83" spans="1:6" ht="12.75">
      <c r="A83" s="117"/>
      <c r="B83" s="118"/>
      <c r="E83" s="117"/>
      <c r="F83" s="118"/>
    </row>
    <row r="84" spans="1:6" ht="12.75">
      <c r="A84" s="30"/>
      <c r="B84" s="51">
        <v>0</v>
      </c>
      <c r="E84" s="30"/>
      <c r="F84" s="51">
        <v>0</v>
      </c>
    </row>
    <row r="85" spans="1:6" ht="12.75">
      <c r="A85" s="30"/>
      <c r="B85" s="51">
        <v>500</v>
      </c>
      <c r="E85" s="30"/>
      <c r="F85" s="51">
        <v>500</v>
      </c>
    </row>
    <row r="86" spans="1:6" ht="12.75">
      <c r="A86" s="30"/>
      <c r="B86" s="51">
        <v>307</v>
      </c>
      <c r="E86" s="30"/>
      <c r="F86" s="51">
        <v>307</v>
      </c>
    </row>
    <row r="87" spans="1:6" ht="12.75">
      <c r="A87" s="30"/>
      <c r="B87" s="51">
        <v>80</v>
      </c>
      <c r="E87" s="30"/>
      <c r="F87" s="51">
        <v>80</v>
      </c>
    </row>
    <row r="88" spans="1:6" ht="12.75">
      <c r="A88" s="30"/>
      <c r="B88" s="51">
        <v>200</v>
      </c>
      <c r="E88" s="30"/>
      <c r="F88" s="51">
        <v>200</v>
      </c>
    </row>
    <row r="89" spans="1:6" ht="12.75">
      <c r="A89" s="30"/>
      <c r="B89" s="51">
        <v>0</v>
      </c>
      <c r="E89" s="30"/>
      <c r="F89" s="51">
        <v>0</v>
      </c>
    </row>
    <row r="90" spans="1:6" ht="12.75">
      <c r="A90" s="30"/>
      <c r="B90" s="51">
        <v>1200</v>
      </c>
      <c r="E90" s="30"/>
      <c r="F90" s="51">
        <v>1200</v>
      </c>
    </row>
    <row r="91" spans="1:6" ht="12.75">
      <c r="A91" s="30"/>
      <c r="B91" s="51">
        <v>600</v>
      </c>
      <c r="E91" s="30"/>
      <c r="F91" s="51">
        <v>600</v>
      </c>
    </row>
    <row r="92" spans="1:6" ht="12.75">
      <c r="A92" s="30"/>
      <c r="B92" s="51">
        <v>0</v>
      </c>
      <c r="E92" s="30"/>
      <c r="F92" s="51">
        <v>0</v>
      </c>
    </row>
    <row r="93" spans="1:6" ht="12.75">
      <c r="A93" s="117"/>
      <c r="B93" s="118"/>
      <c r="E93" s="117"/>
      <c r="F93" s="118"/>
    </row>
    <row r="94" spans="1:6" ht="12.75">
      <c r="A94" s="30"/>
      <c r="B94" s="51">
        <v>1000</v>
      </c>
      <c r="E94" s="30"/>
      <c r="F94" s="51">
        <v>1000</v>
      </c>
    </row>
    <row r="95" spans="1:6" ht="12.75">
      <c r="A95" s="30"/>
      <c r="B95" s="51">
        <v>1000</v>
      </c>
      <c r="E95" s="30"/>
      <c r="F95" s="51">
        <v>1000</v>
      </c>
    </row>
    <row r="96" spans="1:6" ht="12.75">
      <c r="A96" s="117"/>
      <c r="B96" s="118"/>
      <c r="E96" s="117"/>
      <c r="F96" s="118"/>
    </row>
    <row r="97" spans="1:6" ht="12.75">
      <c r="A97" s="30"/>
      <c r="B97" s="51"/>
      <c r="E97" s="30"/>
      <c r="F97" s="51"/>
    </row>
    <row r="98" spans="1:6" ht="12.75">
      <c r="A98" s="50">
        <v>0.1</v>
      </c>
      <c r="B98" s="52"/>
      <c r="E98" s="50">
        <v>0.1</v>
      </c>
      <c r="F98" s="52"/>
    </row>
    <row r="99" spans="1:6" ht="12.75">
      <c r="A99" s="49">
        <v>0.014</v>
      </c>
      <c r="B99" s="52"/>
      <c r="E99" s="49">
        <v>0.014</v>
      </c>
      <c r="F99" s="52"/>
    </row>
    <row r="100" spans="1:6" ht="12.75">
      <c r="A100" s="50">
        <v>0.14</v>
      </c>
      <c r="B100" s="52"/>
      <c r="E100" s="50">
        <v>0.14</v>
      </c>
      <c r="F100" s="52"/>
    </row>
    <row r="101" spans="1:6" ht="12.75">
      <c r="A101" s="49">
        <v>0.008</v>
      </c>
      <c r="B101" s="52"/>
      <c r="E101" s="49">
        <v>0.008</v>
      </c>
      <c r="F101" s="52"/>
    </row>
    <row r="102" spans="1:6" ht="12.75">
      <c r="A102" s="50">
        <v>0.03</v>
      </c>
      <c r="B102" s="52"/>
      <c r="E102" s="50">
        <v>0.03</v>
      </c>
      <c r="F102" s="52"/>
    </row>
    <row r="103" spans="1:6" ht="12.75">
      <c r="A103" s="50">
        <v>0.01</v>
      </c>
      <c r="B103" s="52"/>
      <c r="E103" s="50">
        <v>0.01</v>
      </c>
      <c r="F103" s="52"/>
    </row>
    <row r="104" spans="1:6" ht="12.75">
      <c r="A104" s="49">
        <v>0.0475</v>
      </c>
      <c r="B104" s="52"/>
      <c r="E104" s="49">
        <v>0.0475</v>
      </c>
      <c r="F104" s="52"/>
    </row>
    <row r="105" spans="1:6" ht="12.75">
      <c r="A105" s="31"/>
      <c r="B105" s="51"/>
      <c r="E105" s="31"/>
      <c r="F105" s="51"/>
    </row>
    <row r="106" spans="1:6" ht="12.75">
      <c r="A106" s="125"/>
      <c r="B106" s="126"/>
      <c r="E106" s="125"/>
      <c r="F106" s="126"/>
    </row>
    <row r="107" spans="1:6" ht="12.75">
      <c r="A107" s="31"/>
      <c r="B107" s="51">
        <v>1350</v>
      </c>
      <c r="E107" s="31"/>
      <c r="F107" s="51">
        <v>1350</v>
      </c>
    </row>
    <row r="108" spans="1:6" ht="12.75">
      <c r="A108" s="31"/>
      <c r="B108" s="51"/>
      <c r="E108" s="31"/>
      <c r="F108" s="51"/>
    </row>
    <row r="109" spans="1:6" ht="12.75">
      <c r="A109" s="30"/>
      <c r="B109" s="51">
        <v>650</v>
      </c>
      <c r="E109" s="30"/>
      <c r="F109" s="51">
        <v>650</v>
      </c>
    </row>
    <row r="110" spans="1:6" ht="12.75">
      <c r="A110" s="30"/>
      <c r="B110" s="51">
        <v>9000</v>
      </c>
      <c r="E110" s="30"/>
      <c r="F110" s="51">
        <v>9000</v>
      </c>
    </row>
    <row r="111" spans="1:6" ht="12.75">
      <c r="A111" s="30"/>
      <c r="B111" s="51">
        <v>500</v>
      </c>
      <c r="E111" s="30"/>
      <c r="F111" s="51">
        <v>500</v>
      </c>
    </row>
    <row r="112" spans="1:6" ht="12.75">
      <c r="A112" s="30"/>
      <c r="B112" s="51">
        <v>0</v>
      </c>
      <c r="E112" s="30"/>
      <c r="F112" s="51">
        <v>0</v>
      </c>
    </row>
    <row r="113" spans="1:6" ht="12.75">
      <c r="A113" s="30"/>
      <c r="B113" s="51">
        <v>0</v>
      </c>
      <c r="E113" s="30"/>
      <c r="F113" s="51">
        <v>0</v>
      </c>
    </row>
    <row r="114" spans="1:6" ht="12.75">
      <c r="A114" s="30"/>
      <c r="B114" s="51">
        <v>0</v>
      </c>
      <c r="E114" s="30"/>
      <c r="F114" s="51">
        <v>0</v>
      </c>
    </row>
    <row r="115" spans="2:6" ht="12.75">
      <c r="B115"/>
      <c r="F115"/>
    </row>
    <row r="116" spans="1:6" ht="12.75">
      <c r="A116" s="30"/>
      <c r="B116" s="51">
        <v>5640</v>
      </c>
      <c r="E116" s="30"/>
      <c r="F116" s="51">
        <v>5640</v>
      </c>
    </row>
    <row r="117" spans="1:6" ht="12.75">
      <c r="A117" s="30"/>
      <c r="B117" s="51">
        <v>1410</v>
      </c>
      <c r="E117" s="30"/>
      <c r="F117" s="51">
        <v>1410</v>
      </c>
    </row>
    <row r="118" spans="1:6" ht="12.75">
      <c r="A118" s="50">
        <v>0.1</v>
      </c>
      <c r="B118" s="52">
        <v>376</v>
      </c>
      <c r="E118" s="50">
        <v>0.1</v>
      </c>
      <c r="F118" s="52">
        <v>376</v>
      </c>
    </row>
    <row r="119" spans="1:6" ht="12.75">
      <c r="A119" s="50">
        <v>0.1</v>
      </c>
      <c r="B119" s="52">
        <v>94</v>
      </c>
      <c r="E119" s="50">
        <v>0.1</v>
      </c>
      <c r="F119" s="52">
        <v>94</v>
      </c>
    </row>
    <row r="120" spans="1:6" ht="12.75">
      <c r="A120" s="50">
        <v>0.1</v>
      </c>
      <c r="B120" s="52">
        <v>94</v>
      </c>
      <c r="E120" s="50">
        <v>0.1</v>
      </c>
      <c r="F120" s="52">
        <v>94</v>
      </c>
    </row>
    <row r="121" spans="1:6" ht="12.75">
      <c r="A121" s="50">
        <v>0.1</v>
      </c>
      <c r="B121" s="52">
        <v>24</v>
      </c>
      <c r="E121" s="50">
        <v>0.1</v>
      </c>
      <c r="F121" s="52">
        <v>24</v>
      </c>
    </row>
    <row r="122" spans="1:6" ht="12.75">
      <c r="A122" s="49">
        <v>0.014</v>
      </c>
      <c r="B122" s="52">
        <v>79</v>
      </c>
      <c r="E122" s="49">
        <v>0.014</v>
      </c>
      <c r="F122" s="52">
        <v>79</v>
      </c>
    </row>
    <row r="123" spans="1:6" ht="12.75">
      <c r="A123" s="49">
        <v>0.014</v>
      </c>
      <c r="B123" s="52">
        <v>20</v>
      </c>
      <c r="E123" s="49">
        <v>0.014</v>
      </c>
      <c r="F123" s="52">
        <v>20</v>
      </c>
    </row>
    <row r="124" spans="1:6" ht="12.75">
      <c r="A124" s="50">
        <v>0.14</v>
      </c>
      <c r="B124" s="52">
        <v>790</v>
      </c>
      <c r="E124" s="50">
        <v>0.14</v>
      </c>
      <c r="F124" s="52">
        <v>790</v>
      </c>
    </row>
    <row r="125" spans="1:6" ht="12.75">
      <c r="A125" s="50">
        <v>0.14</v>
      </c>
      <c r="B125" s="52">
        <v>198</v>
      </c>
      <c r="E125" s="50">
        <v>0.14</v>
      </c>
      <c r="F125" s="52">
        <v>198</v>
      </c>
    </row>
    <row r="126" spans="1:6" ht="12.75">
      <c r="A126" s="49">
        <v>0.008</v>
      </c>
      <c r="B126" s="52">
        <v>45</v>
      </c>
      <c r="E126" s="49">
        <v>0.008</v>
      </c>
      <c r="F126" s="52">
        <v>45</v>
      </c>
    </row>
    <row r="127" spans="1:6" ht="12.75">
      <c r="A127" s="49">
        <v>0.008</v>
      </c>
      <c r="B127" s="52">
        <v>12</v>
      </c>
      <c r="E127" s="49">
        <v>0.008</v>
      </c>
      <c r="F127" s="52">
        <v>12</v>
      </c>
    </row>
    <row r="128" spans="1:6" ht="12.75">
      <c r="A128" s="50">
        <v>0.03</v>
      </c>
      <c r="B128" s="52">
        <v>170</v>
      </c>
      <c r="E128" s="50">
        <v>0.03</v>
      </c>
      <c r="F128" s="52">
        <v>170</v>
      </c>
    </row>
    <row r="129" spans="1:6" ht="12.75">
      <c r="A129" s="50">
        <v>0.03</v>
      </c>
      <c r="B129" s="52">
        <v>43</v>
      </c>
      <c r="E129" s="50">
        <v>0.03</v>
      </c>
      <c r="F129" s="52">
        <v>43</v>
      </c>
    </row>
    <row r="130" spans="1:6" ht="12.75">
      <c r="A130" s="50">
        <v>0.01</v>
      </c>
      <c r="B130" s="52">
        <v>57</v>
      </c>
      <c r="E130" s="50">
        <v>0.01</v>
      </c>
      <c r="F130" s="52">
        <v>57</v>
      </c>
    </row>
    <row r="131" spans="1:6" ht="12.75">
      <c r="A131" s="50">
        <v>0.01</v>
      </c>
      <c r="B131" s="52">
        <v>14</v>
      </c>
      <c r="E131" s="50">
        <v>0.01</v>
      </c>
      <c r="F131" s="52">
        <v>14</v>
      </c>
    </row>
    <row r="132" spans="1:6" ht="12.75">
      <c r="A132" s="49">
        <v>0.0475</v>
      </c>
      <c r="B132" s="52">
        <v>268</v>
      </c>
      <c r="E132" s="49">
        <v>0.0475</v>
      </c>
      <c r="F132" s="52">
        <v>268</v>
      </c>
    </row>
    <row r="133" spans="1:6" ht="12.75">
      <c r="A133" s="49">
        <v>0.0475</v>
      </c>
      <c r="B133" s="52">
        <v>67</v>
      </c>
      <c r="E133" s="49">
        <v>0.0475</v>
      </c>
      <c r="F133" s="52">
        <v>67</v>
      </c>
    </row>
    <row r="134" spans="1:6" ht="12.75">
      <c r="A134" s="108"/>
      <c r="B134" s="51">
        <v>147</v>
      </c>
      <c r="E134" s="108"/>
      <c r="F134" s="51">
        <v>147</v>
      </c>
    </row>
    <row r="135" spans="1:6" ht="12.75">
      <c r="A135" s="108"/>
      <c r="B135" s="51">
        <v>25</v>
      </c>
      <c r="E135" s="108"/>
      <c r="F135" s="51">
        <v>25</v>
      </c>
    </row>
    <row r="136" spans="1:6" ht="12.75">
      <c r="A136" s="110"/>
      <c r="B136" s="51">
        <v>500</v>
      </c>
      <c r="E136" s="110"/>
      <c r="F136" s="51">
        <v>500</v>
      </c>
    </row>
    <row r="137" spans="1:6" ht="12.75">
      <c r="A137" s="113"/>
      <c r="B137" s="51">
        <v>70</v>
      </c>
      <c r="E137" s="113"/>
      <c r="F137" s="51">
        <v>70</v>
      </c>
    </row>
    <row r="138" spans="1:6" ht="12.75">
      <c r="A138" s="108"/>
      <c r="B138" s="51"/>
      <c r="E138" s="108"/>
      <c r="F138" s="51"/>
    </row>
    <row r="139" spans="2:6" ht="12.75">
      <c r="B139"/>
      <c r="F139"/>
    </row>
    <row r="140" spans="1:6" ht="12.75">
      <c r="A140" s="31"/>
      <c r="B140" s="51"/>
      <c r="E140" s="31"/>
      <c r="F140" s="51"/>
    </row>
    <row r="141" spans="1:6" ht="12.75">
      <c r="A141" s="30"/>
      <c r="B141" s="51"/>
      <c r="E141" s="30"/>
      <c r="F141" s="51"/>
    </row>
    <row r="142" spans="1:6" ht="12.75">
      <c r="A142" s="30"/>
      <c r="B142" s="51"/>
      <c r="E142" s="30"/>
      <c r="F142" s="51"/>
    </row>
    <row r="143" spans="1:6" ht="12.75">
      <c r="A143" s="30"/>
      <c r="B143" s="51"/>
      <c r="E143" s="30"/>
      <c r="F143" s="51"/>
    </row>
    <row r="144" spans="1:6" ht="12.75">
      <c r="A144" s="30"/>
      <c r="B144" s="51"/>
      <c r="E144" s="30"/>
      <c r="F144" s="51"/>
    </row>
    <row r="145" spans="1:6" ht="12.75">
      <c r="A145" s="30"/>
      <c r="B145" s="51"/>
      <c r="E145" s="30"/>
      <c r="F145" s="51"/>
    </row>
    <row r="146" spans="1:6" ht="12.75">
      <c r="A146" s="30"/>
      <c r="B146" s="51">
        <v>332</v>
      </c>
      <c r="E146" s="30"/>
      <c r="F146" s="51">
        <v>332</v>
      </c>
    </row>
    <row r="147" spans="1:6" ht="12.75">
      <c r="A147" s="30"/>
      <c r="B147" s="51">
        <v>8298</v>
      </c>
      <c r="E147" s="30"/>
      <c r="F147" s="51">
        <v>8298</v>
      </c>
    </row>
    <row r="148" spans="1:6" ht="12.75">
      <c r="A148" s="30"/>
      <c r="B148" s="51">
        <v>660</v>
      </c>
      <c r="E148" s="30"/>
      <c r="F148" s="51">
        <v>660</v>
      </c>
    </row>
    <row r="149" spans="1:6" ht="12.75">
      <c r="A149" s="30"/>
      <c r="B149" s="51">
        <v>332</v>
      </c>
      <c r="E149" s="30"/>
      <c r="F149" s="51">
        <v>332</v>
      </c>
    </row>
    <row r="150" spans="1:6" ht="12.75">
      <c r="A150" s="30"/>
      <c r="B150" s="51">
        <v>0</v>
      </c>
      <c r="E150" s="30"/>
      <c r="F150" s="51">
        <v>0</v>
      </c>
    </row>
    <row r="151" spans="1:6" ht="12.75">
      <c r="A151" s="30"/>
      <c r="B151" s="51">
        <v>0</v>
      </c>
      <c r="E151" s="30"/>
      <c r="F151" s="51">
        <v>0</v>
      </c>
    </row>
    <row r="152" spans="1:6" ht="12.75">
      <c r="A152" s="123"/>
      <c r="B152" s="123"/>
      <c r="E152" s="123"/>
      <c r="F152" s="123"/>
    </row>
    <row r="153" spans="1:6" ht="12.75">
      <c r="A153" s="30"/>
      <c r="B153" s="51">
        <v>2500</v>
      </c>
      <c r="E153" s="30"/>
      <c r="F153" s="51">
        <v>2500</v>
      </c>
    </row>
    <row r="154" spans="1:6" ht="12.75">
      <c r="A154" s="30"/>
      <c r="B154" s="51">
        <v>1200</v>
      </c>
      <c r="E154" s="30"/>
      <c r="F154" s="51">
        <v>1200</v>
      </c>
    </row>
    <row r="155" spans="1:6" ht="12.75">
      <c r="A155" s="30"/>
      <c r="B155" s="51">
        <v>300</v>
      </c>
      <c r="E155" s="30"/>
      <c r="F155" s="51">
        <v>300</v>
      </c>
    </row>
    <row r="156" spans="1:6" ht="12.75">
      <c r="A156" s="30"/>
      <c r="B156" s="51"/>
      <c r="E156" s="30"/>
      <c r="F156" s="51"/>
    </row>
    <row r="157" spans="1:6" ht="12.75">
      <c r="A157" s="30"/>
      <c r="B157" s="51">
        <v>3319</v>
      </c>
      <c r="E157" s="30"/>
      <c r="F157" s="51">
        <v>3319</v>
      </c>
    </row>
    <row r="158" spans="1:6" ht="12.75">
      <c r="A158" s="30"/>
      <c r="B158" s="51">
        <v>1600</v>
      </c>
      <c r="E158" s="30"/>
      <c r="F158" s="51">
        <v>1600</v>
      </c>
    </row>
    <row r="159" spans="1:6" ht="12.75">
      <c r="A159" s="30"/>
      <c r="B159" s="51">
        <v>200</v>
      </c>
      <c r="E159" s="30"/>
      <c r="F159" s="51">
        <v>200</v>
      </c>
    </row>
    <row r="160" spans="1:6" ht="12.75">
      <c r="A160" s="30"/>
      <c r="B160" s="51">
        <v>1500</v>
      </c>
      <c r="E160" s="30"/>
      <c r="F160" s="51">
        <v>1500</v>
      </c>
    </row>
    <row r="161" spans="1:6" ht="12.75">
      <c r="A161" s="30"/>
      <c r="B161" s="51">
        <v>33</v>
      </c>
      <c r="E161" s="30"/>
      <c r="F161" s="51">
        <v>33</v>
      </c>
    </row>
    <row r="162" spans="1:6" ht="12.75">
      <c r="A162" s="30"/>
      <c r="B162" s="51">
        <v>1000</v>
      </c>
      <c r="E162" s="30"/>
      <c r="F162" s="51">
        <v>1000</v>
      </c>
    </row>
    <row r="163" spans="1:6" ht="12.75">
      <c r="A163" s="30"/>
      <c r="B163" s="51">
        <v>1300</v>
      </c>
      <c r="E163" s="30"/>
      <c r="F163" s="51">
        <v>1300</v>
      </c>
    </row>
    <row r="164" spans="1:6" ht="12.75">
      <c r="A164" s="30"/>
      <c r="B164" s="51">
        <v>400</v>
      </c>
      <c r="E164" s="30"/>
      <c r="F164" s="51">
        <v>400</v>
      </c>
    </row>
    <row r="165" spans="1:6" ht="12.75">
      <c r="A165" s="120"/>
      <c r="B165" s="121"/>
      <c r="E165" s="120"/>
      <c r="F165" s="121"/>
    </row>
    <row r="166" spans="1:6" ht="12.75">
      <c r="A166" s="30"/>
      <c r="B166" s="51">
        <v>1264</v>
      </c>
      <c r="E166" s="30"/>
      <c r="F166" s="51">
        <v>1264</v>
      </c>
    </row>
    <row r="167" spans="1:6" ht="12.75">
      <c r="A167" s="30"/>
      <c r="B167" s="51">
        <v>2000</v>
      </c>
      <c r="E167" s="30"/>
      <c r="F167" s="51">
        <v>2000</v>
      </c>
    </row>
    <row r="168" spans="1:6" ht="12.75">
      <c r="A168" s="30"/>
      <c r="B168" s="51">
        <v>102</v>
      </c>
      <c r="E168" s="30"/>
      <c r="F168" s="51">
        <v>102</v>
      </c>
    </row>
    <row r="169" spans="1:6" ht="12.75">
      <c r="A169" s="120"/>
      <c r="B169" s="121"/>
      <c r="E169" s="120"/>
      <c r="F169" s="121"/>
    </row>
    <row r="170" spans="1:6" ht="12.75">
      <c r="A170" s="30"/>
      <c r="B170" s="51">
        <v>759</v>
      </c>
      <c r="E170" s="30"/>
      <c r="F170" s="51">
        <v>759</v>
      </c>
    </row>
    <row r="171" spans="1:6" ht="12.75">
      <c r="A171" s="30"/>
      <c r="B171" s="51">
        <v>300</v>
      </c>
      <c r="E171" s="30"/>
      <c r="F171" s="51">
        <v>300</v>
      </c>
    </row>
    <row r="172" spans="1:6" ht="12.75">
      <c r="A172" s="30"/>
      <c r="B172" s="51"/>
      <c r="E172" s="30"/>
      <c r="F172" s="51"/>
    </row>
    <row r="173" spans="1:6" ht="12.75">
      <c r="A173" s="30"/>
      <c r="B173" s="51">
        <v>500</v>
      </c>
      <c r="E173" s="30"/>
      <c r="F173" s="51">
        <v>500</v>
      </c>
    </row>
    <row r="174" spans="1:6" ht="12.75">
      <c r="A174" s="117"/>
      <c r="B174" s="118"/>
      <c r="E174" s="117"/>
      <c r="F174" s="118"/>
    </row>
    <row r="175" spans="1:6" ht="12.75">
      <c r="A175" s="30"/>
      <c r="B175" s="51">
        <v>46000</v>
      </c>
      <c r="E175" s="30"/>
      <c r="F175" s="51">
        <v>46000</v>
      </c>
    </row>
    <row r="176" spans="1:6" ht="12.75">
      <c r="A176" s="45"/>
      <c r="B176" s="116">
        <v>65804</v>
      </c>
      <c r="E176" s="45"/>
      <c r="F176" s="116">
        <v>65804</v>
      </c>
    </row>
    <row r="177" spans="1:6" ht="12.75">
      <c r="A177" s="45"/>
      <c r="B177" s="116">
        <v>823</v>
      </c>
      <c r="E177" s="45"/>
      <c r="F177" s="116">
        <v>823</v>
      </c>
    </row>
    <row r="178" spans="1:6" ht="12.75">
      <c r="A178" s="45"/>
      <c r="B178" s="116">
        <v>200</v>
      </c>
      <c r="E178" s="45"/>
      <c r="F178" s="116">
        <v>200</v>
      </c>
    </row>
    <row r="179" spans="1:6" ht="12.75">
      <c r="A179" s="45"/>
      <c r="B179" s="116">
        <v>1500</v>
      </c>
      <c r="E179" s="45"/>
      <c r="F179" s="116">
        <v>1500</v>
      </c>
    </row>
    <row r="180" spans="1:6" ht="12.75">
      <c r="A180" s="45"/>
      <c r="B180" s="116">
        <v>900</v>
      </c>
      <c r="E180" s="45"/>
      <c r="F180" s="116">
        <v>900</v>
      </c>
    </row>
    <row r="181" spans="1:6" ht="12.75">
      <c r="A181" s="45"/>
      <c r="B181" s="116">
        <v>367</v>
      </c>
      <c r="E181" s="45"/>
      <c r="F181" s="116">
        <v>367</v>
      </c>
    </row>
    <row r="182" spans="1:6" ht="12.75">
      <c r="A182" s="30"/>
      <c r="B182" s="51"/>
      <c r="E182" s="30"/>
      <c r="F182" s="51"/>
    </row>
    <row r="183" spans="1:6" ht="12.75">
      <c r="A183" s="30"/>
      <c r="B183" s="51"/>
      <c r="E183" s="30"/>
      <c r="F183" s="51"/>
    </row>
    <row r="184" spans="1:6" ht="12.75">
      <c r="A184" s="30"/>
      <c r="B184" s="51"/>
      <c r="E184" s="30"/>
      <c r="F184" s="51"/>
    </row>
    <row r="185" spans="1:6" ht="12.75">
      <c r="A185" s="117"/>
      <c r="B185" s="118"/>
      <c r="E185" s="117"/>
      <c r="F185" s="118"/>
    </row>
    <row r="186" spans="1:6" ht="12.75">
      <c r="A186" s="117"/>
      <c r="B186" s="118"/>
      <c r="E186" s="117"/>
      <c r="F186" s="118"/>
    </row>
    <row r="187" spans="1:6" ht="12.75">
      <c r="A187" s="117"/>
      <c r="B187" s="118"/>
      <c r="E187" s="117"/>
      <c r="F187" s="118"/>
    </row>
    <row r="188" spans="1:6" ht="12.75">
      <c r="A188" s="117"/>
      <c r="B188" s="118"/>
      <c r="E188" s="117"/>
      <c r="F188" s="118"/>
    </row>
    <row r="189" spans="1:6" ht="12.75">
      <c r="A189" s="30"/>
      <c r="B189" s="51">
        <v>0</v>
      </c>
      <c r="E189" s="30"/>
      <c r="F189" s="51">
        <v>0</v>
      </c>
    </row>
    <row r="190" spans="1:6" ht="12.75">
      <c r="A190" s="50">
        <v>0.1</v>
      </c>
      <c r="B190" s="52">
        <f>$I$189*A190</f>
        <v>0</v>
      </c>
      <c r="E190" s="50">
        <v>0.1</v>
      </c>
      <c r="F190" s="52">
        <f>$I$189*E190</f>
        <v>0</v>
      </c>
    </row>
    <row r="191" spans="1:6" ht="12.75">
      <c r="A191" s="30"/>
      <c r="B191" s="51"/>
      <c r="E191" s="30"/>
      <c r="F191" s="51"/>
    </row>
    <row r="192" spans="1:6" ht="12.75">
      <c r="A192" s="30"/>
      <c r="B192" s="51"/>
      <c r="E192" s="30"/>
      <c r="F192" s="51"/>
    </row>
    <row r="193" spans="1:6" ht="12.75">
      <c r="A193" s="49">
        <v>0.014</v>
      </c>
      <c r="B193" s="52">
        <f aca="true" t="shared" si="2" ref="B193:B198">$I$189*A193</f>
        <v>0</v>
      </c>
      <c r="E193" s="49">
        <v>0.014</v>
      </c>
      <c r="F193" s="52">
        <f aca="true" t="shared" si="3" ref="F193:F198">$I$189*E193</f>
        <v>0</v>
      </c>
    </row>
    <row r="194" spans="1:6" ht="12.75">
      <c r="A194" s="50">
        <v>0.14</v>
      </c>
      <c r="B194" s="52">
        <f t="shared" si="2"/>
        <v>0</v>
      </c>
      <c r="E194" s="50">
        <v>0.14</v>
      </c>
      <c r="F194" s="52">
        <f t="shared" si="3"/>
        <v>0</v>
      </c>
    </row>
    <row r="195" spans="1:6" ht="12.75">
      <c r="A195" s="49">
        <v>0.008</v>
      </c>
      <c r="B195" s="52">
        <f t="shared" si="2"/>
        <v>0</v>
      </c>
      <c r="E195" s="49">
        <v>0.008</v>
      </c>
      <c r="F195" s="52">
        <f t="shared" si="3"/>
        <v>0</v>
      </c>
    </row>
    <row r="196" spans="1:6" ht="12.75">
      <c r="A196" s="50">
        <v>0.03</v>
      </c>
      <c r="B196" s="52">
        <f t="shared" si="2"/>
        <v>0</v>
      </c>
      <c r="E196" s="50">
        <v>0.03</v>
      </c>
      <c r="F196" s="52">
        <f t="shared" si="3"/>
        <v>0</v>
      </c>
    </row>
    <row r="197" spans="1:6" ht="12.75">
      <c r="A197" s="50">
        <v>0.01</v>
      </c>
      <c r="B197" s="52">
        <f t="shared" si="2"/>
        <v>0</v>
      </c>
      <c r="E197" s="50">
        <v>0.01</v>
      </c>
      <c r="F197" s="52">
        <f t="shared" si="3"/>
        <v>0</v>
      </c>
    </row>
    <row r="198" spans="1:6" ht="12.75">
      <c r="A198" s="49">
        <v>0.0475</v>
      </c>
      <c r="B198" s="52">
        <f t="shared" si="2"/>
        <v>0</v>
      </c>
      <c r="E198" s="49">
        <v>0.0475</v>
      </c>
      <c r="F198" s="52">
        <f t="shared" si="3"/>
        <v>0</v>
      </c>
    </row>
    <row r="199" spans="1:6" ht="12.75">
      <c r="A199" s="31">
        <v>0.02</v>
      </c>
      <c r="B199" s="51"/>
      <c r="E199" s="31">
        <v>0.02</v>
      </c>
      <c r="F199" s="51"/>
    </row>
    <row r="200" spans="1:6" ht="12.75">
      <c r="A200" s="30"/>
      <c r="B200" s="51">
        <v>1200</v>
      </c>
      <c r="E200" s="30"/>
      <c r="F200" s="51">
        <v>1200</v>
      </c>
    </row>
    <row r="201" spans="1:6" ht="12.75">
      <c r="A201" s="30"/>
      <c r="B201" s="51">
        <v>30</v>
      </c>
      <c r="E201" s="30"/>
      <c r="F201" s="51">
        <v>30</v>
      </c>
    </row>
    <row r="202" spans="1:6" ht="12.75">
      <c r="A202" s="30"/>
      <c r="B202" s="51">
        <v>15</v>
      </c>
      <c r="E202" s="30"/>
      <c r="F202" s="51">
        <v>15</v>
      </c>
    </row>
    <row r="203" spans="1:6" ht="12.75">
      <c r="A203" s="30"/>
      <c r="B203" s="51"/>
      <c r="E203" s="30"/>
      <c r="F203" s="51"/>
    </row>
    <row r="204" spans="1:6" ht="12.75">
      <c r="A204" s="30"/>
      <c r="B204" s="51"/>
      <c r="E204" s="30"/>
      <c r="F204" s="51"/>
    </row>
    <row r="205" spans="1:6" ht="12.75">
      <c r="A205" s="30"/>
      <c r="B205" s="51"/>
      <c r="E205" s="30"/>
      <c r="F205" s="51"/>
    </row>
    <row r="206" spans="1:6" ht="12.75">
      <c r="A206" s="117"/>
      <c r="B206" s="118"/>
      <c r="E206" s="117"/>
      <c r="F206" s="118"/>
    </row>
    <row r="207" spans="1:6" ht="12.75">
      <c r="A207" s="30"/>
      <c r="B207" s="51"/>
      <c r="E207" s="30"/>
      <c r="F207" s="51"/>
    </row>
    <row r="208" spans="1:6" ht="12.75">
      <c r="A208" s="50">
        <v>0.1</v>
      </c>
      <c r="B208" s="52">
        <f>$I$207*A208</f>
        <v>0</v>
      </c>
      <c r="E208" s="50">
        <v>0.1</v>
      </c>
      <c r="F208" s="52">
        <f>$I$207*E208</f>
        <v>0</v>
      </c>
    </row>
    <row r="209" spans="1:6" ht="12.75">
      <c r="A209" s="30"/>
      <c r="B209" s="51"/>
      <c r="E209" s="30"/>
      <c r="F209" s="51"/>
    </row>
    <row r="210" spans="1:6" ht="12.75">
      <c r="A210" s="30"/>
      <c r="B210" s="51"/>
      <c r="E210" s="30"/>
      <c r="F210" s="51"/>
    </row>
    <row r="211" spans="1:6" ht="12.75">
      <c r="A211" s="49">
        <v>0.014</v>
      </c>
      <c r="B211" s="52">
        <f aca="true" t="shared" si="4" ref="B211:B216">$I$207*A211</f>
        <v>0</v>
      </c>
      <c r="E211" s="49">
        <v>0.014</v>
      </c>
      <c r="F211" s="52">
        <f aca="true" t="shared" si="5" ref="F211:F216">$I$207*E211</f>
        <v>0</v>
      </c>
    </row>
    <row r="212" spans="1:6" ht="12.75">
      <c r="A212" s="50">
        <v>0.14</v>
      </c>
      <c r="B212" s="52">
        <f t="shared" si="4"/>
        <v>0</v>
      </c>
      <c r="E212" s="50">
        <v>0.14</v>
      </c>
      <c r="F212" s="52">
        <f t="shared" si="5"/>
        <v>0</v>
      </c>
    </row>
    <row r="213" spans="1:6" ht="12.75">
      <c r="A213" s="49">
        <v>0.008</v>
      </c>
      <c r="B213" s="52">
        <f t="shared" si="4"/>
        <v>0</v>
      </c>
      <c r="E213" s="49">
        <v>0.008</v>
      </c>
      <c r="F213" s="52">
        <f t="shared" si="5"/>
        <v>0</v>
      </c>
    </row>
    <row r="214" spans="1:6" ht="12.75">
      <c r="A214" s="50">
        <v>0.03</v>
      </c>
      <c r="B214" s="52">
        <f t="shared" si="4"/>
        <v>0</v>
      </c>
      <c r="E214" s="50">
        <v>0.03</v>
      </c>
      <c r="F214" s="52">
        <f t="shared" si="5"/>
        <v>0</v>
      </c>
    </row>
    <row r="215" spans="1:6" ht="12.75">
      <c r="A215" s="50">
        <v>0.01</v>
      </c>
      <c r="B215" s="52">
        <f t="shared" si="4"/>
        <v>0</v>
      </c>
      <c r="E215" s="50">
        <v>0.01</v>
      </c>
      <c r="F215" s="52">
        <f t="shared" si="5"/>
        <v>0</v>
      </c>
    </row>
    <row r="216" spans="1:6" ht="12.75">
      <c r="A216" s="49">
        <v>0.0475</v>
      </c>
      <c r="B216" s="52">
        <f t="shared" si="4"/>
        <v>0</v>
      </c>
      <c r="E216" s="49">
        <v>0.0475</v>
      </c>
      <c r="F216" s="52">
        <f t="shared" si="5"/>
        <v>0</v>
      </c>
    </row>
    <row r="217" spans="1:6" ht="12.75">
      <c r="A217" s="31">
        <v>0.02</v>
      </c>
      <c r="B217" s="51"/>
      <c r="E217" s="31">
        <v>0.02</v>
      </c>
      <c r="F217" s="51"/>
    </row>
    <row r="218" spans="1:6" ht="12.75">
      <c r="A218" s="31"/>
      <c r="B218" s="51"/>
      <c r="E218" s="31"/>
      <c r="F218" s="51"/>
    </row>
    <row r="219" spans="1:6" ht="12.75">
      <c r="A219" s="30"/>
      <c r="B219" s="51"/>
      <c r="E219" s="30"/>
      <c r="F219" s="51"/>
    </row>
    <row r="220" spans="1:6" ht="12.75">
      <c r="A220" s="8"/>
      <c r="B220" s="52">
        <f>SUM(B8:B219)</f>
        <v>267972</v>
      </c>
      <c r="F220" s="52">
        <f>SUM(F8:F219)</f>
        <v>267972</v>
      </c>
    </row>
    <row r="221" spans="1:6" ht="12.75">
      <c r="A221" s="8"/>
      <c r="B221" s="53"/>
      <c r="E221" s="8"/>
      <c r="F221" s="53"/>
    </row>
    <row r="222" spans="1:6" ht="12.75">
      <c r="A222" s="40"/>
      <c r="B222" s="66">
        <v>300660</v>
      </c>
      <c r="E222" s="40"/>
      <c r="F222" s="66" t="e">
        <f>Príjmy!#REF!</f>
        <v>#REF!</v>
      </c>
    </row>
    <row r="223" spans="1:6" ht="12.75">
      <c r="A223" s="41"/>
      <c r="B223" s="66">
        <f>B220</f>
        <v>267972</v>
      </c>
      <c r="E223" s="41"/>
      <c r="F223" s="66">
        <f>F220</f>
        <v>267972</v>
      </c>
    </row>
    <row r="224" spans="1:6" ht="12.75">
      <c r="A224" s="42"/>
      <c r="B224" s="66">
        <f>B222-B223</f>
        <v>32688</v>
      </c>
      <c r="E224" s="42"/>
      <c r="F224" s="66" t="e">
        <f>F222-F223</f>
        <v>#REF!</v>
      </c>
    </row>
    <row r="225" spans="1:6" ht="12.75">
      <c r="A225" s="8"/>
      <c r="B225" s="53"/>
      <c r="E225" s="8"/>
      <c r="F225" s="53"/>
    </row>
    <row r="226" spans="1:6" ht="12.75">
      <c r="A226" s="8"/>
      <c r="B226" s="53"/>
      <c r="E226" s="8"/>
      <c r="F226" s="53"/>
    </row>
    <row r="227" spans="1:6" ht="12.75">
      <c r="A227" s="8"/>
      <c r="B227" s="53"/>
      <c r="E227" s="8"/>
      <c r="F227" s="53"/>
    </row>
  </sheetData>
  <sheetProtection/>
  <mergeCells count="4">
    <mergeCell ref="A2:A3"/>
    <mergeCell ref="B2:B3"/>
    <mergeCell ref="E2:E3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Gregová</dc:creator>
  <cp:keywords/>
  <dc:description/>
  <cp:lastModifiedBy>pc</cp:lastModifiedBy>
  <cp:lastPrinted>2014-01-14T08:43:52Z</cp:lastPrinted>
  <dcterms:created xsi:type="dcterms:W3CDTF">2007-11-19T16:58:27Z</dcterms:created>
  <dcterms:modified xsi:type="dcterms:W3CDTF">2014-01-14T08:50:14Z</dcterms:modified>
  <cp:category/>
  <cp:version/>
  <cp:contentType/>
  <cp:contentStatus/>
  <cp:revision>1</cp:revision>
</cp:coreProperties>
</file>